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rezervoar" sheetId="1" r:id="rId1"/>
  </sheets>
  <definedNames/>
  <calcPr fullCalcOnLoad="1"/>
</workbook>
</file>

<file path=xl/sharedStrings.xml><?xml version="1.0" encoding="utf-8"?>
<sst xmlns="http://schemas.openxmlformats.org/spreadsheetml/2006/main" count="393" uniqueCount="217">
  <si>
    <t>№</t>
  </si>
  <si>
    <t>м2</t>
  </si>
  <si>
    <t>м3</t>
  </si>
  <si>
    <t>кг</t>
  </si>
  <si>
    <t>м</t>
  </si>
  <si>
    <t>бр</t>
  </si>
  <si>
    <t>Наименование на видовете работи</t>
  </si>
  <si>
    <t>Коли- чество</t>
  </si>
  <si>
    <t>мяр-ка</t>
  </si>
  <si>
    <t>ЧАСТ I - подмяна водопровода в галерията</t>
  </si>
  <si>
    <t>Демонтаж на тръби Ф250АЦ</t>
  </si>
  <si>
    <t>Демонтаж на стоманена и чугунена арматура и фасонни части Ф250</t>
  </si>
  <si>
    <r>
      <t>Полагане на водопровод Ф110/4,2 PVC, PN10атм. / SDR26/</t>
    </r>
    <r>
      <rPr>
        <i/>
        <sz val="12"/>
        <rFont val="Arial"/>
        <family val="2"/>
      </rPr>
      <t xml:space="preserve"> </t>
    </r>
  </si>
  <si>
    <t>Монтаж двойносвързваща муфа Ф125</t>
  </si>
  <si>
    <t>Монтаж Водовземна скоба PVC 110/3/4”</t>
  </si>
  <si>
    <t>Преход Ф25/3/4”външна резба</t>
  </si>
  <si>
    <t>Тръба Ф25 полипропилен  1м.</t>
  </si>
  <si>
    <t>Прехвърлящ преход с четери колена Ф110 от ПЕ на заварки /по чертеж/</t>
  </si>
  <si>
    <t>Промивка и дезинфекция на водопровод Ф100</t>
  </si>
  <si>
    <t>Полагане на водопровод Ф160/6,2 PVC, PN10атм. / SDR26/</t>
  </si>
  <si>
    <t>Полагане на водопровод Ф200/7,7 PVC, PN10атм. / SDR26/</t>
  </si>
  <si>
    <t>Полагане на водопровод Ф250/9,6 PVC, PN10атм. / SDR26/</t>
  </si>
  <si>
    <r>
      <t>Полагане на водопровод Ф125/4,8 PVC, PN10атм. / SDR26/</t>
    </r>
    <r>
      <rPr>
        <i/>
        <sz val="12"/>
        <rFont val="Arial"/>
        <family val="2"/>
      </rPr>
      <t xml:space="preserve"> </t>
    </r>
  </si>
  <si>
    <t>Тухлени подпорни блокчета 25/75см – по 4бр. На тръба за тръба PN10атм. Или по 6бр. На тръба за тръби PN6атм.</t>
  </si>
  <si>
    <t xml:space="preserve">Монтаж на готова тръбна изолация Ф110 – 20мм микропореста гума с лепени шевове </t>
  </si>
  <si>
    <t>Монтаж двойносвързваща муфа Ф160</t>
  </si>
  <si>
    <t>Монтаж двойносвързваща муфа Ф250</t>
  </si>
  <si>
    <t>Монтаж Водовземна скоба PVC 125/3/4”</t>
  </si>
  <si>
    <t>Монтаж Водовземна скоба PVC 160/3/4”</t>
  </si>
  <si>
    <t>Монтаж Водовземна скоба PVC 200/3/4”</t>
  </si>
  <si>
    <t>Монтаж Водовземна скоба PVC 250/3/4”</t>
  </si>
  <si>
    <t>Къртене на 5см бетон на дъното на галерията на 10м. След Каптаж №2</t>
  </si>
  <si>
    <t>Монтаж коляно Ф250 PE , PN10</t>
  </si>
  <si>
    <t>СК Ф150/10атм късо тяло с гумиран клин и епоксидно покритие</t>
  </si>
  <si>
    <t>Монтаж Свободен фланец Ф160/DN150 с полиетиленово покритие</t>
  </si>
  <si>
    <t>Промивка и дезинфекция на водопровод Ф250</t>
  </si>
  <si>
    <t>Жибо преходно универсално АЦ/ПВХФ100/110/10атм (107-132) с епоксидно покритие тип "Вага"</t>
  </si>
  <si>
    <t>Предфланшова връзка Ф160/10атм</t>
  </si>
  <si>
    <t>Монтаж коляно Ф160/10атм с челни заварки</t>
  </si>
  <si>
    <t>Монтаж Тройник ПЕ Ф250/160/250, PN10</t>
  </si>
  <si>
    <t>Монтаж Намалител ПЕ Ф250/225, PN10</t>
  </si>
  <si>
    <t>Монтаж електромуфа Ф225</t>
  </si>
  <si>
    <t>Пробиване и подмазвоне на отвори 30/30 в бетонова стена с дебелина 25см</t>
  </si>
  <si>
    <t>Дъга 90° PVC Ф110</t>
  </si>
  <si>
    <t>Рязане и изнасяне на единични дървета с диаметър до 15см.</t>
  </si>
  <si>
    <t>Изкореняване с багер на пънове и заравняване на дупките</t>
  </si>
  <si>
    <t>Направа на ограда от бетонови колове 10х10х230 през 2,50м с бетонирани основи и бодлива тел на шест реда и два диагонала на всяко поле</t>
  </si>
  <si>
    <t>Монтаж на двойна ажурна врата на зоната</t>
  </si>
  <si>
    <t>Подмяна на стоманени капаци 90/90 на ревизионните шахти с нови - стом. ламарина 2мм и винкел 45/45/5, панти, грунд и две ръце боя</t>
  </si>
  <si>
    <t>Подмяна на стоманени капаци 80/80 на каптажните шахти с нови - стом. ламарина 2мм и винкел 45/45/5, панти, грунд и две ръце боя</t>
  </si>
  <si>
    <t>Подмяна на входната врата на галерията 190/70см. - стом. ламарина 2мм и винкел 45/45/5, панти, грунд и две ръце боя</t>
  </si>
  <si>
    <t>ЧАСТ II - водопровода извън галерията</t>
  </si>
  <si>
    <t>Електро-муфени заварки в т.ч. Муфите</t>
  </si>
  <si>
    <t>Челни заварки на ПЕ Ф225 SDR 17</t>
  </si>
  <si>
    <t>Дост.Монт. На предфланшова връзка Ф225 SDR 17 /DN200</t>
  </si>
  <si>
    <t>Дост.монт. на колена Ф225 ПЕВП SDR 17</t>
  </si>
  <si>
    <t>Защитен кожух Ф315PVC, SN8 на подземния участък - при водоема</t>
  </si>
  <si>
    <t>Дост.монт. на тръби ПЕВП Ф225/10атм/SGR17/</t>
  </si>
  <si>
    <t xml:space="preserve">Преливна тръба Ф225/10атм. ПЕ </t>
  </si>
  <si>
    <t xml:space="preserve">Тръба за отвеждане на дренажа Ф200 гофре SN8 </t>
  </si>
  <si>
    <t>СК 2" сферичен с бронзов корпус</t>
  </si>
  <si>
    <t>Направа на стойки от плътни бетонови тухли единички</t>
  </si>
  <si>
    <t>Монтаж муфен тройник 160/160/160</t>
  </si>
  <si>
    <t>Монтаж намалител гладък Ф110/160 ПЕ</t>
  </si>
  <si>
    <t>Монтаж намалител гладък Ф125/160 ПЕ</t>
  </si>
  <si>
    <t>Монтаж намалител гладък Ф160/200 ПЕ</t>
  </si>
  <si>
    <t>Монтаж намалител гладък Ф200/250 ПЕ</t>
  </si>
  <si>
    <t>Монтаж муфен тройник намалит. 160/110/160</t>
  </si>
  <si>
    <t>Монтаж муфен тройник намалит 200/160/200</t>
  </si>
  <si>
    <t>Монтаж Дъга гладка 30° PE Ф160/поръчка/</t>
  </si>
  <si>
    <t>Монтаж Дъга гладка 22° PE Ф160/поръчка/</t>
  </si>
  <si>
    <t>Монтаж Дъга гладка 11° PE Ф250/поръчка/</t>
  </si>
  <si>
    <t>Водомер фланшов DN150, Qn= 150m³/h /метрологичната пломба на водомера да е не по стара от годината на монтажа/</t>
  </si>
  <si>
    <t>Намалител Ф200/150  неръжд. стом. /AISI 304/</t>
  </si>
  <si>
    <t>Колена гладки Ф219 х 3,8 неръжд. стом. /AISI 304/</t>
  </si>
  <si>
    <t>Тънки фланци /6мм/без отвори за болтове за салниковите преходи Ф220 към мокра камера</t>
  </si>
  <si>
    <t>Тръба Ф168,3 х 3  неръжд. стом. /AISI 304/</t>
  </si>
  <si>
    <t>Фланци свободни DN200,Pn10/ 8 отв./ ,/AISI 304/</t>
  </si>
  <si>
    <t>Фланци свободни DN150,Pn10/ 8 отв./ /AISI 304/</t>
  </si>
  <si>
    <t>Фланци глухи DN150,Pn10/ 8 отв./ /AISI 304/</t>
  </si>
  <si>
    <t>Предфланшова връзка Ф225/10атм</t>
  </si>
  <si>
    <t>бр.</t>
  </si>
  <si>
    <t>Св. Фланец Ф225/DN150 с ПЕ покритие</t>
  </si>
  <si>
    <t>Фланци свободни DN100,Pn10/ 8 отв./ /AISI 304/</t>
  </si>
  <si>
    <t>Смукателна цедка Ф219х1000мм с прорези 4мм - от ламарина 2мм неръжд - поръчка</t>
  </si>
  <si>
    <t>Фуния Ф 550/220мм от ламарина 2мм неръжд. -поръчка -огъва се на вал по кройка.</t>
  </si>
  <si>
    <t>Тръба Ф114,3 х 3  неръжд. стом. /AISI 304/</t>
  </si>
  <si>
    <t>Фланци свободни DN80,Pn10/ 4 отв./ /AISI 304/</t>
  </si>
  <si>
    <t>Щуцер с резба 2" за завар. - поръчка  /AISI 304/</t>
  </si>
  <si>
    <t>Колена гладки Ф168,3 х 3,4 неръжд. ст. /AISI 304/</t>
  </si>
  <si>
    <t>Тройник Ф219х3,8 неръжд.ст. /AISI 304/</t>
  </si>
  <si>
    <t>Рязане на тръби Ф168,3х3</t>
  </si>
  <si>
    <t>Рязане на тръби Ф219х4</t>
  </si>
  <si>
    <t>Тръба Ф219,1 х 4  неръжд. стом. /AISI 304/</t>
  </si>
  <si>
    <t>Рязане на тръби Ф114,3 х 3</t>
  </si>
  <si>
    <t>Тръба Ф88,9 х 3  неръжд. стом. /AISI 304/</t>
  </si>
  <si>
    <t>Рязане на тръба Ф88,9 х 3</t>
  </si>
  <si>
    <t>Пробиване на кръгли отвори Ф100-2"</t>
  </si>
  <si>
    <t>Заваръчни шевове Ф200</t>
  </si>
  <si>
    <t>Заваръчни шевове Ф150 с пасване на място</t>
  </si>
  <si>
    <t>Заваръчни шевове Ф100 с пасване на място</t>
  </si>
  <si>
    <t>Заваръчни шевове Ф80 с пасване на място</t>
  </si>
  <si>
    <t>Заваръчни шевове Ф60 с пасване на място</t>
  </si>
  <si>
    <t>Направа стъпала от плътен прът Ф16 - 130см. неръжд.ст. /AISI 304/</t>
  </si>
  <si>
    <t>Стоманени капаци 1,10/1,10 на мокрите камери от черна ламарина 1,5мм с L 45х45х5 - обезмаслени, грундирани, боядисани на две ръце с авто-боя - тъмночервено.</t>
  </si>
  <si>
    <t>Алуминиева плътна входна врата 90/200 със секретен ключ</t>
  </si>
  <si>
    <t>Покривен прозорец от закалено стъкло 1,00/2,25</t>
  </si>
  <si>
    <t>Закладни планки за фундаменти на помпи 15х15см със заварени мустаци Ф10</t>
  </si>
  <si>
    <t>СК DN200,PN10 - чугунен, шибърен с гумиран клин и епоксидно покритие на корпуса, произведен в ЕС</t>
  </si>
  <si>
    <t>Също DN150 с болтове 8М16х80</t>
  </si>
  <si>
    <t>Също DN100 с болтове 4М16х80</t>
  </si>
  <si>
    <t>Също DN 80 с болтове 4М16х80</t>
  </si>
  <si>
    <t>Отдушници от черна тръба Ф159х5 - 130см. асфалт лак, воалит на топло, грунд, боя.</t>
  </si>
  <si>
    <t>РШ h=4,00м. Ф800 бет. тръба</t>
  </si>
  <si>
    <t>Ревизионни шахти 4,50м от Ф630гофр. Тр.</t>
  </si>
  <si>
    <t>Ревизионни шахти 3,50м от Ф630гофр. Тр.</t>
  </si>
  <si>
    <t>Монтаж Възвратна Клапа за канал Ф200</t>
  </si>
  <si>
    <t>Полагане на дренажни ПЕ тръби Ф160 на бетонова основа 50/10см</t>
  </si>
  <si>
    <t>Засипване ръчно с дренажен чакъл с намаляващи във височина фракции /25-63/, /5-30/, пясък</t>
  </si>
  <si>
    <t>Парапет стоманен височина 1,20</t>
  </si>
  <si>
    <t>Преливна тръба Ф225/10атм ПЕ</t>
  </si>
  <si>
    <t>Изкоп с багер на транспорт. Изкопа е общ за трите тръби- вливна, преливна и дренаж с ширина 1,50 и дълбочина 3,60- 1,40</t>
  </si>
  <si>
    <t>Плътно укрепване на изкоп с ширина 1,5 и дълбочина до 4м.</t>
  </si>
  <si>
    <t>Фиксиране на тръбата с монтажни хомути от поцинкована шина 40/4мм. през 2м. с анкери Ф10х18</t>
  </si>
  <si>
    <t>Зариване с пясък  поетапно с подравняване и трамбоване до достигане на проектна кота на всяка от тръбите и 50см над темето на най-горната.</t>
  </si>
  <si>
    <t>Зариване машинно с чиста пръст без камъни и корени</t>
  </si>
  <si>
    <t>ВОДОЕМ - тръбни разводки и оборудване  доставка и монтаж</t>
  </si>
  <si>
    <t xml:space="preserve">Също СК DN100,PN10 </t>
  </si>
  <si>
    <t>Също СК DN80,PN10</t>
  </si>
  <si>
    <t xml:space="preserve">Фундаменти бетонови  B20 - 50/50/25см. </t>
  </si>
  <si>
    <t>Залагане на система от инжекционни маркучи по дължина на работната фуга между дъното и стените на резервоара, както и в стените, между отделните етапи на отливане. Инжектира се само при наличие на течове!</t>
  </si>
  <si>
    <t xml:space="preserve">Циментова замазка 2:1 за наклон на покрива </t>
  </si>
  <si>
    <t>Външни работи по водоема:</t>
  </si>
  <si>
    <t>Пароизолационна битумна мембрана с вграден алуминиев слой - покрив и стени</t>
  </si>
  <si>
    <t>Армирана с мрежа Ф4-20/20 циментова замазка -покрив</t>
  </si>
  <si>
    <t>Два пласта SBS битумни мембрани /воалит/, горната със защита от корени - долната на студено, горната на топло, при спазване правилата на застъпване.</t>
  </si>
  <si>
    <t>Зидария от бетонови тухли 12/50/19см по стени за защита на воалита</t>
  </si>
  <si>
    <t xml:space="preserve">Циментова мазилка на вътрешни стени и таван на сухата камера </t>
  </si>
  <si>
    <t>Циментова замазка 2:1 за наклон на под</t>
  </si>
  <si>
    <t>Минерална мазилка на видими стени на стълбище - жълта</t>
  </si>
  <si>
    <t>Мозаечни стъпала</t>
  </si>
  <si>
    <t>Мозайка на площадките пред стълбите и междинната площадка</t>
  </si>
  <si>
    <t>Бетонови шапки на стените на стълбището</t>
  </si>
  <si>
    <t>Адаптор Фланшов Ф153-175 с епоксидно покритие</t>
  </si>
  <si>
    <t>Тръба PPR/20атм Ф63</t>
  </si>
  <si>
    <t>Преход вътрешна резба Ф63/2"</t>
  </si>
  <si>
    <t>Тръба PPR/20атм Ф90</t>
  </si>
  <si>
    <t>Преход с фланец Ф90/DN80</t>
  </si>
  <si>
    <t>Тапа 2"</t>
  </si>
  <si>
    <t>Глух фланец DN80</t>
  </si>
  <si>
    <t>Изкопни работи</t>
  </si>
  <si>
    <t>Отстраняване на хумус с багер на отвал</t>
  </si>
  <si>
    <t>Изкоп зем.почви  с багер на отвал</t>
  </si>
  <si>
    <t>Разриване и пробутване на земни почви с булдозер</t>
  </si>
  <si>
    <t>Изкоп зем.почви с багер с натоварване на самосвал</t>
  </si>
  <si>
    <t>Изкоп ср.ск.почви с багер с натоварване на самосвал</t>
  </si>
  <si>
    <t>Ръчен изкоп за подравняване на дъно</t>
  </si>
  <si>
    <t>Извозване на излишна земна маса до 5 км със самосвал</t>
  </si>
  <si>
    <t>Обратно засипване с трамбоване</t>
  </si>
  <si>
    <t>Бетонови,арматурни,довършителни работи и стоманени заготовки</t>
  </si>
  <si>
    <t xml:space="preserve">Кофраж за подложен бетон </t>
  </si>
  <si>
    <t>Полагане на подложен бетон клас В 10 за основа</t>
  </si>
  <si>
    <t xml:space="preserve">Кофраж за стълбище </t>
  </si>
  <si>
    <t>Кофраж за стоманобетонова плоча до 20 см</t>
  </si>
  <si>
    <t>Изработване и монтаж армировка обикновена А 1</t>
  </si>
  <si>
    <t>Изработване и монтаж армировка обикновена А ІІІ</t>
  </si>
  <si>
    <t>Превоз на бетон с миксер на 15км</t>
  </si>
  <si>
    <t>Бетонконтакт по стени резервоар</t>
  </si>
  <si>
    <t>Пренос на 150м и натоварване на самосвал на стр.отпадъци</t>
  </si>
  <si>
    <t>т</t>
  </si>
  <si>
    <t>Превоз на 12км на стр.отпадъци на регламентирано сметище</t>
  </si>
  <si>
    <t>м.см.</t>
  </si>
  <si>
    <t>д.ка.</t>
  </si>
  <si>
    <t>Саниране и ограждане на санитарно охранителната зона с площ 1109м2</t>
  </si>
  <si>
    <t>Дълбока оран + дисковане</t>
  </si>
  <si>
    <t>Монтаж на готова тръбна изолация Ф125 – 19мм микропореста гума</t>
  </si>
  <si>
    <t>Монтаж на готова тръбна изолация Ф160 – 19мм микропореста гума</t>
  </si>
  <si>
    <t>Направа на тръбна изолация Ф200 – 19мм от микропореста гума на лепени шевове</t>
  </si>
  <si>
    <t>Направа на тръбна изолация Ф250 – 19мм от микропореста гума на лепени шевове</t>
  </si>
  <si>
    <t xml:space="preserve">Направа на тръбна Ф225 топлоизолация 32мм от термопласт-еластомерна пяна на листове лепена с полиуретаново контактно лепило, подсилена на шевовете с тиксо за изолации. </t>
  </si>
  <si>
    <t>м³</t>
  </si>
  <si>
    <t>м²</t>
  </si>
  <si>
    <t>Изкоп ръчен траншеен за  ограда</t>
  </si>
  <si>
    <t>Кофраж за ограда</t>
  </si>
  <si>
    <t>Доставка и полагане на В 15 за основа ограда</t>
  </si>
  <si>
    <t>Направа на ограда с поцинкована мрежа с каре 5/5см и височина 150см</t>
  </si>
  <si>
    <t>Доставка и монтаж на стоманени тръби Ø 63мм и дълж. 160см, вкл. заваряване към планки</t>
  </si>
  <si>
    <t>Доставка и монтаж на стоманени тръби Ø 63мм и дълж. 220см</t>
  </si>
  <si>
    <t>Ограда на резервоара</t>
  </si>
  <si>
    <t>Доставка и монтаж на планка 100/100/5мм с 4 бр. мустаци от Ø 6,5мм с дълж. 45см</t>
  </si>
  <si>
    <t xml:space="preserve">Доставка и монтаж на планка 100/100/3мм </t>
  </si>
  <si>
    <t>Извознане на пръст на депо до 5км</t>
  </si>
  <si>
    <t>Пласт 10см пясък на покрива ръчно</t>
  </si>
  <si>
    <t>Земни работи по водоема</t>
  </si>
  <si>
    <t>ВСИЧКО:</t>
  </si>
  <si>
    <t>СТОЙНОСТ НА ОБЕКТА:</t>
  </si>
  <si>
    <t>Полагане на бетон клас В 25 водоплътен W=0,6, сулфатоустойчив за дъно и стени</t>
  </si>
  <si>
    <t xml:space="preserve">Полагане на бетон клас В 25 водоплътен W=0,6, сулфатоустойчив за стълбище </t>
  </si>
  <si>
    <t>Полагане на бетон клас В 25 водоплътен W=0,6, сулфатоустойчив за покривна  плоча</t>
  </si>
  <si>
    <t>Ед.цена без рентабилнос и без ДДС</t>
  </si>
  <si>
    <t>Цена без рентабилнос и без ДДС</t>
  </si>
  <si>
    <t>Ед.цена без ДДС</t>
  </si>
  <si>
    <t>Цена без  ДДС</t>
  </si>
  <si>
    <t>ДДС:</t>
  </si>
  <si>
    <r>
      <t xml:space="preserve">Направа на защитен кожух Ф 290 от 0,5мм поцинкована ламарина с алуминиеви поп-нитове Ф4 през 20см  </t>
    </r>
    <r>
      <rPr>
        <i/>
        <sz val="11"/>
        <rFont val="Arial"/>
        <family val="0"/>
      </rPr>
      <t>/без подземния участък 13м. и у-ка в галерията 5м./</t>
    </r>
  </si>
  <si>
    <t>Топлоизолация XPS/ екструдиран пено-полистилол/ 10см - покрив и стени</t>
  </si>
  <si>
    <t>Направа фланшови връзки DN200 с болтове 8М18х90 - неръждаеми клас А2</t>
  </si>
  <si>
    <t>Кофраж за стени с деб.  0,30м.</t>
  </si>
  <si>
    <t>Доставка и монтаж на ажурна стоманена врата 100/180см лек тип, вкл. секретна брава комплект и поц.мрежа с каре 50/50мм</t>
  </si>
  <si>
    <t>Доставка и монтаж на ажурна стоманена врата 350/180см лек тип, вкл. секретна брава комплект и поц.мрежа с каре 50/50мм</t>
  </si>
  <si>
    <r>
      <t>Вътрешна хидроизолация на водоема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 xml:space="preserve">защитна система на минерална основа. </t>
    </r>
    <r>
      <rPr>
        <sz val="12"/>
        <rFont val="Arial"/>
        <family val="2"/>
      </rPr>
      <t xml:space="preserve">ЗАБЕЛЕЖКА: Поради изисквания на ЗОП конкретни продукти не могат да бъдат посочени, но те трябва да отговарят на изискванията посочени в техническата спесификация и да отговарят критериите за най-високо европейско качество.                                                      </t>
    </r>
  </si>
  <si>
    <t>Направа на холкери с радиус 5см, между стените и дъното както и в ъглите между стените с продукт базиран на DySC ® Технология или еквивалент.</t>
  </si>
  <si>
    <t>Стенна изолация  с дебелина 8мм. - ръчно полагане  с продукт базиран на DySC ® Технология/на базата на пластинообразни алумосиликати/ или еквивалент.</t>
  </si>
  <si>
    <r>
      <t xml:space="preserve">Вътрешна хидроизолация на водоема - защитна система на минерална основа.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ЗАБЕЛЕЖКА: Поради изисквания на ЗОП конкретни продукти не могат да бъдат посочени, но те трябва да отговарят на изискванията посочени в техническата спесификация и да отговарят критериите за най-високо европейско качество. </t>
    </r>
  </si>
  <si>
    <t>Подова изолация  с дебелина 10мм- ръчно полагане с продукт базиран на DySC ® Технология/на базата на пластинообразни алумосиликати/ или еквивалент.</t>
  </si>
  <si>
    <t>НЕПРЕДВИДЕНИ РАЗХОДИ</t>
  </si>
  <si>
    <t>Изпълнител: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</si>
</sst>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14"/>
      <name val="Arial"/>
      <family val="2"/>
    </font>
    <font>
      <sz val="14"/>
      <name val="Times New Roman"/>
      <family val="1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0"/>
    </font>
    <font>
      <sz val="12"/>
      <name val="Times New Roman"/>
      <family val="1"/>
    </font>
    <font>
      <i/>
      <sz val="11"/>
      <name val="Arial"/>
      <family val="0"/>
    </font>
    <font>
      <sz val="12"/>
      <color indexed="10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" fontId="2" fillId="0" borderId="11" xfId="0" applyNumberFormat="1" applyFont="1" applyBorder="1" applyAlignment="1">
      <alignment horizontal="right" vertical="top"/>
    </xf>
    <xf numFmtId="2" fontId="5" fillId="0" borderId="10" xfId="0" applyNumberFormat="1" applyFont="1" applyFill="1" applyBorder="1" applyAlignment="1" applyProtection="1">
      <alignment horizontal="center" wrapText="1"/>
      <protection locked="0"/>
    </xf>
    <xf numFmtId="2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right" wrapText="1"/>
      <protection locked="0"/>
    </xf>
    <xf numFmtId="2" fontId="2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horizontal="center" wrapText="1"/>
      <protection locked="0"/>
    </xf>
    <xf numFmtId="2" fontId="5" fillId="0" borderId="11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2" fontId="2" fillId="0" borderId="13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171" fontId="0" fillId="0" borderId="0" xfId="49" applyNumberFormat="1" applyFont="1" applyAlignment="1">
      <alignment/>
    </xf>
    <xf numFmtId="171" fontId="0" fillId="0" borderId="11" xfId="49" applyNumberFormat="1" applyFont="1" applyBorder="1" applyAlignment="1">
      <alignment/>
    </xf>
    <xf numFmtId="171" fontId="2" fillId="0" borderId="10" xfId="49" applyNumberFormat="1" applyFont="1" applyBorder="1" applyAlignment="1">
      <alignment horizontal="right" vertical="top"/>
    </xf>
    <xf numFmtId="171" fontId="0" fillId="0" borderId="10" xfId="49" applyNumberFormat="1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Fill="1" applyBorder="1" applyAlignment="1">
      <alignment horizontal="right" vertical="top"/>
    </xf>
    <xf numFmtId="2" fontId="2" fillId="0" borderId="15" xfId="0" applyNumberFormat="1" applyFont="1" applyFill="1" applyBorder="1" applyAlignment="1">
      <alignment horizontal="right" vertical="top"/>
    </xf>
    <xf numFmtId="171" fontId="2" fillId="0" borderId="10" xfId="49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71" fontId="3" fillId="0" borderId="20" xfId="49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171" fontId="2" fillId="0" borderId="12" xfId="49" applyNumberFormat="1" applyFont="1" applyFill="1" applyBorder="1" applyAlignment="1">
      <alignment horizontal="right" vertical="top" wrapText="1"/>
    </xf>
    <xf numFmtId="0" fontId="3" fillId="33" borderId="23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 wrapText="1"/>
    </xf>
    <xf numFmtId="0" fontId="2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171" fontId="0" fillId="33" borderId="22" xfId="49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2" fillId="0" borderId="26" xfId="0" applyFont="1" applyBorder="1" applyAlignment="1">
      <alignment horizontal="center" vertical="top"/>
    </xf>
    <xf numFmtId="2" fontId="2" fillId="0" borderId="27" xfId="0" applyNumberFormat="1" applyFont="1" applyFill="1" applyBorder="1" applyAlignment="1">
      <alignment horizontal="right" vertical="top" wrapText="1"/>
    </xf>
    <xf numFmtId="0" fontId="2" fillId="0" borderId="28" xfId="0" applyFont="1" applyFill="1" applyBorder="1" applyAlignment="1">
      <alignment horizontal="right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28" xfId="0" applyFont="1" applyBorder="1" applyAlignment="1">
      <alignment horizontal="right" vertical="top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28" xfId="0" applyFont="1" applyBorder="1" applyAlignment="1" applyProtection="1">
      <alignment horizontal="right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28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/>
    </xf>
    <xf numFmtId="0" fontId="0" fillId="33" borderId="33" xfId="0" applyFill="1" applyBorder="1" applyAlignment="1">
      <alignment horizontal="right"/>
    </xf>
    <xf numFmtId="0" fontId="2" fillId="0" borderId="34" xfId="0" applyFont="1" applyFill="1" applyBorder="1" applyAlignment="1">
      <alignment horizontal="left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171" fontId="2" fillId="0" borderId="11" xfId="49" applyNumberFormat="1" applyFont="1" applyFill="1" applyBorder="1" applyAlignment="1">
      <alignment horizontal="right" vertical="top"/>
    </xf>
    <xf numFmtId="0" fontId="2" fillId="0" borderId="35" xfId="0" applyFont="1" applyFill="1" applyBorder="1" applyAlignment="1">
      <alignment horizontal="right" vertical="top"/>
    </xf>
    <xf numFmtId="171" fontId="2" fillId="0" borderId="12" xfId="49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right" vertical="top"/>
    </xf>
    <xf numFmtId="171" fontId="2" fillId="33" borderId="20" xfId="49" applyNumberFormat="1" applyFont="1" applyFill="1" applyBorder="1" applyAlignment="1">
      <alignment horizontal="right" vertical="top"/>
    </xf>
    <xf numFmtId="0" fontId="3" fillId="33" borderId="24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right" vertical="center"/>
    </xf>
    <xf numFmtId="171" fontId="2" fillId="0" borderId="11" xfId="49" applyNumberFormat="1" applyFont="1" applyBorder="1" applyAlignment="1">
      <alignment horizontal="right" vertical="top"/>
    </xf>
    <xf numFmtId="0" fontId="2" fillId="0" borderId="35" xfId="0" applyFont="1" applyBorder="1" applyAlignment="1">
      <alignment horizontal="right" vertical="top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right" vertical="top"/>
    </xf>
    <xf numFmtId="171" fontId="2" fillId="0" borderId="12" xfId="49" applyNumberFormat="1" applyFont="1" applyFill="1" applyBorder="1" applyAlignment="1">
      <alignment horizontal="right" vertical="top"/>
    </xf>
    <xf numFmtId="0" fontId="2" fillId="0" borderId="27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right" vertical="top"/>
    </xf>
    <xf numFmtId="171" fontId="2" fillId="0" borderId="10" xfId="49" applyNumberFormat="1" applyFont="1" applyFill="1" applyBorder="1" applyAlignment="1">
      <alignment horizontal="right" vertical="top"/>
    </xf>
    <xf numFmtId="0" fontId="2" fillId="0" borderId="28" xfId="0" applyFont="1" applyFill="1" applyBorder="1" applyAlignment="1">
      <alignment horizontal="right" vertical="top"/>
    </xf>
    <xf numFmtId="171" fontId="2" fillId="0" borderId="12" xfId="49" applyNumberFormat="1" applyFont="1" applyFill="1" applyBorder="1" applyAlignment="1">
      <alignment horizontal="right" vertical="top"/>
    </xf>
    <xf numFmtId="0" fontId="2" fillId="0" borderId="27" xfId="0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171" fontId="2" fillId="33" borderId="22" xfId="49" applyNumberFormat="1" applyFont="1" applyFill="1" applyBorder="1" applyAlignment="1">
      <alignment horizontal="right"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2" fontId="2" fillId="0" borderId="12" xfId="0" applyNumberFormat="1" applyFont="1" applyFill="1" applyBorder="1" applyAlignment="1">
      <alignment horizontal="right" vertical="top"/>
    </xf>
    <xf numFmtId="2" fontId="2" fillId="0" borderId="11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36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 vertical="top" wrapText="1"/>
    </xf>
    <xf numFmtId="171" fontId="2" fillId="0" borderId="11" xfId="49" applyNumberFormat="1" applyFont="1" applyFill="1" applyBorder="1" applyAlignment="1">
      <alignment horizontal="right" vertical="top"/>
    </xf>
    <xf numFmtId="0" fontId="2" fillId="0" borderId="35" xfId="0" applyFont="1" applyFill="1" applyBorder="1" applyAlignment="1">
      <alignment horizontal="right" vertical="top"/>
    </xf>
    <xf numFmtId="0" fontId="2" fillId="3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right" vertical="center" wrapText="1"/>
    </xf>
    <xf numFmtId="171" fontId="2" fillId="33" borderId="24" xfId="49" applyNumberFormat="1" applyFont="1" applyFill="1" applyBorder="1" applyAlignment="1">
      <alignment horizontal="right" vertical="top"/>
    </xf>
    <xf numFmtId="0" fontId="3" fillId="33" borderId="38" xfId="0" applyFont="1" applyFill="1" applyBorder="1" applyAlignment="1">
      <alignment wrapText="1"/>
    </xf>
    <xf numFmtId="0" fontId="3" fillId="33" borderId="38" xfId="0" applyFont="1" applyFill="1" applyBorder="1" applyAlignment="1">
      <alignment horizontal="center" vertical="top"/>
    </xf>
    <xf numFmtId="2" fontId="3" fillId="33" borderId="38" xfId="0" applyNumberFormat="1" applyFont="1" applyFill="1" applyBorder="1" applyAlignment="1">
      <alignment horizontal="right" vertical="top"/>
    </xf>
    <xf numFmtId="0" fontId="3" fillId="33" borderId="38" xfId="0" applyFont="1" applyFill="1" applyBorder="1" applyAlignment="1">
      <alignment horizontal="right" vertical="center" wrapText="1"/>
    </xf>
    <xf numFmtId="171" fontId="2" fillId="33" borderId="38" xfId="49" applyNumberFormat="1" applyFont="1" applyFill="1" applyBorder="1" applyAlignment="1">
      <alignment horizontal="right" vertical="top"/>
    </xf>
    <xf numFmtId="0" fontId="3" fillId="33" borderId="39" xfId="0" applyFont="1" applyFill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3" fillId="33" borderId="25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 applyProtection="1">
      <alignment horizontal="right" vertical="top" wrapText="1"/>
      <protection locked="0"/>
    </xf>
    <xf numFmtId="2" fontId="3" fillId="33" borderId="24" xfId="0" applyNumberFormat="1" applyFont="1" applyFill="1" applyBorder="1" applyAlignment="1">
      <alignment horizontal="right" vertical="center" wrapText="1"/>
    </xf>
    <xf numFmtId="0" fontId="3" fillId="33" borderId="24" xfId="0" applyFont="1" applyFill="1" applyBorder="1" applyAlignment="1" applyProtection="1">
      <alignment horizontal="left" vertical="center" wrapText="1"/>
      <protection locked="0"/>
    </xf>
    <xf numFmtId="2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2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2" fontId="2" fillId="0" borderId="12" xfId="0" applyNumberFormat="1" applyFont="1" applyFill="1" applyBorder="1" applyAlignment="1">
      <alignment horizontal="right" vertical="top"/>
    </xf>
    <xf numFmtId="2" fontId="2" fillId="0" borderId="14" xfId="0" applyNumberFormat="1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2" fontId="2" fillId="0" borderId="15" xfId="0" applyNumberFormat="1" applyFont="1" applyFill="1" applyBorder="1" applyAlignment="1">
      <alignment horizontal="right" vertical="top"/>
    </xf>
    <xf numFmtId="2" fontId="2" fillId="33" borderId="20" xfId="0" applyNumberFormat="1" applyFont="1" applyFill="1" applyBorder="1" applyAlignment="1">
      <alignment horizontal="right" vertical="top"/>
    </xf>
    <xf numFmtId="2" fontId="3" fillId="33" borderId="21" xfId="0" applyNumberFormat="1" applyFont="1" applyFill="1" applyBorder="1" applyAlignment="1">
      <alignment horizontal="right" vertical="top"/>
    </xf>
    <xf numFmtId="2" fontId="3" fillId="33" borderId="22" xfId="0" applyNumberFormat="1" applyFont="1" applyFill="1" applyBorder="1" applyAlignment="1">
      <alignment horizontal="right" vertical="top"/>
    </xf>
    <xf numFmtId="2" fontId="2" fillId="0" borderId="14" xfId="0" applyNumberFormat="1" applyFont="1" applyFill="1" applyBorder="1" applyAlignment="1">
      <alignment horizontal="right" vertical="top"/>
    </xf>
    <xf numFmtId="0" fontId="3" fillId="33" borderId="20" xfId="0" applyFont="1" applyFill="1" applyBorder="1" applyAlignment="1" applyProtection="1">
      <alignment horizontal="left" vertical="center" wrapText="1"/>
      <protection locked="0"/>
    </xf>
    <xf numFmtId="0" fontId="2" fillId="33" borderId="20" xfId="0" applyNumberFormat="1" applyFont="1" applyFill="1" applyBorder="1" applyAlignment="1" applyProtection="1">
      <alignment horizontal="center" vertical="top" wrapText="1"/>
      <protection locked="0"/>
    </xf>
    <xf numFmtId="0" fontId="9" fillId="0" borderId="34" xfId="0" applyFont="1" applyFill="1" applyBorder="1" applyAlignment="1" applyProtection="1">
      <alignment horizontal="right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3" fillId="33" borderId="40" xfId="0" applyFont="1" applyFill="1" applyBorder="1" applyAlignment="1">
      <alignment horizontal="center" vertical="top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2" fontId="2" fillId="0" borderId="37" xfId="0" applyNumberFormat="1" applyFont="1" applyFill="1" applyBorder="1" applyAlignment="1">
      <alignment horizontal="right" vertical="top"/>
    </xf>
    <xf numFmtId="0" fontId="2" fillId="33" borderId="24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2" fillId="33" borderId="24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2" fillId="33" borderId="2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3" borderId="40" xfId="0" applyFont="1" applyFill="1" applyBorder="1" applyAlignment="1">
      <alignment horizontal="center" vertical="top"/>
    </xf>
    <xf numFmtId="0" fontId="2" fillId="33" borderId="38" xfId="0" applyFont="1" applyFill="1" applyBorder="1" applyAlignment="1">
      <alignment horizontal="center" vertical="top"/>
    </xf>
    <xf numFmtId="0" fontId="2" fillId="33" borderId="38" xfId="0" applyNumberFormat="1" applyFont="1" applyFill="1" applyBorder="1" applyAlignment="1">
      <alignment horizontal="center" vertical="top"/>
    </xf>
    <xf numFmtId="2" fontId="2" fillId="33" borderId="38" xfId="0" applyNumberFormat="1" applyFont="1" applyFill="1" applyBorder="1" applyAlignment="1">
      <alignment horizontal="right" vertical="top"/>
    </xf>
    <xf numFmtId="2" fontId="3" fillId="33" borderId="39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171" fontId="0" fillId="0" borderId="0" xfId="49" applyNumberFormat="1" applyFont="1" applyBorder="1" applyAlignment="1">
      <alignment/>
    </xf>
    <xf numFmtId="0" fontId="0" fillId="0" borderId="35" xfId="0" applyFill="1" applyBorder="1" applyAlignment="1">
      <alignment/>
    </xf>
    <xf numFmtId="0" fontId="2" fillId="33" borderId="20" xfId="0" applyFont="1" applyFill="1" applyBorder="1" applyAlignment="1">
      <alignment horizontal="center" vertical="top"/>
    </xf>
    <xf numFmtId="171" fontId="0" fillId="33" borderId="20" xfId="49" applyNumberFormat="1" applyFont="1" applyFill="1" applyBorder="1" applyAlignment="1">
      <alignment/>
    </xf>
    <xf numFmtId="0" fontId="2" fillId="33" borderId="36" xfId="0" applyFont="1" applyFill="1" applyBorder="1" applyAlignment="1">
      <alignment horizontal="center" vertical="top"/>
    </xf>
    <xf numFmtId="0" fontId="2" fillId="34" borderId="19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0" fillId="34" borderId="20" xfId="0" applyFont="1" applyFill="1" applyBorder="1" applyAlignment="1">
      <alignment horizontal="right" vertical="top"/>
    </xf>
    <xf numFmtId="2" fontId="3" fillId="34" borderId="21" xfId="0" applyNumberFormat="1" applyFont="1" applyFill="1" applyBorder="1" applyAlignment="1">
      <alignment horizontal="right" vertical="top"/>
    </xf>
    <xf numFmtId="171" fontId="0" fillId="34" borderId="20" xfId="49" applyNumberFormat="1" applyFont="1" applyFill="1" applyBorder="1" applyAlignment="1">
      <alignment/>
    </xf>
    <xf numFmtId="0" fontId="0" fillId="0" borderId="28" xfId="0" applyBorder="1" applyAlignment="1">
      <alignment/>
    </xf>
    <xf numFmtId="0" fontId="3" fillId="33" borderId="20" xfId="0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right" vertical="center"/>
    </xf>
    <xf numFmtId="2" fontId="3" fillId="33" borderId="22" xfId="0" applyNumberFormat="1" applyFont="1" applyFill="1" applyBorder="1" applyAlignment="1">
      <alignment horizontal="right" vertical="center"/>
    </xf>
    <xf numFmtId="2" fontId="3" fillId="34" borderId="22" xfId="0" applyNumberFormat="1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right" vertical="center" wrapText="1"/>
    </xf>
    <xf numFmtId="0" fontId="2" fillId="33" borderId="34" xfId="0" applyFont="1" applyFill="1" applyBorder="1" applyAlignment="1">
      <alignment horizontal="center" vertical="top"/>
    </xf>
    <xf numFmtId="0" fontId="0" fillId="33" borderId="34" xfId="0" applyFont="1" applyFill="1" applyBorder="1" applyAlignment="1">
      <alignment horizontal="right" vertical="top"/>
    </xf>
    <xf numFmtId="0" fontId="2" fillId="33" borderId="37" xfId="0" applyFont="1" applyFill="1" applyBorder="1" applyAlignment="1">
      <alignment horizontal="right" vertical="top"/>
    </xf>
    <xf numFmtId="171" fontId="0" fillId="33" borderId="34" xfId="49" applyNumberFormat="1" applyFont="1" applyFill="1" applyBorder="1" applyAlignment="1">
      <alignment/>
    </xf>
    <xf numFmtId="2" fontId="2" fillId="33" borderId="4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top"/>
    </xf>
    <xf numFmtId="171" fontId="10" fillId="0" borderId="0" xfId="49" applyNumberFormat="1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0" fontId="3" fillId="0" borderId="42" xfId="0" applyFont="1" applyBorder="1" applyAlignment="1">
      <alignment horizontal="left" vertical="center" wrapText="1" shrinkToFit="1"/>
    </xf>
    <xf numFmtId="0" fontId="2" fillId="0" borderId="43" xfId="0" applyFont="1" applyBorder="1" applyAlignment="1">
      <alignment horizontal="left" wrapText="1" shrinkToFit="1"/>
    </xf>
    <xf numFmtId="0" fontId="2" fillId="0" borderId="43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171" fontId="0" fillId="0" borderId="34" xfId="49" applyNumberFormat="1" applyFont="1" applyBorder="1" applyAlignment="1">
      <alignment/>
    </xf>
    <xf numFmtId="0" fontId="0" fillId="0" borderId="41" xfId="0" applyFill="1" applyBorder="1" applyAlignment="1">
      <alignment/>
    </xf>
    <xf numFmtId="0" fontId="32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P246"/>
  <sheetViews>
    <sheetView tabSelected="1" view="pageBreakPreview" zoomScaleSheetLayoutView="100" zoomScalePageLayoutView="0" workbookViewId="0" topLeftCell="A225">
      <selection activeCell="D241" sqref="D241"/>
    </sheetView>
  </sheetViews>
  <sheetFormatPr defaultColWidth="9.140625" defaultRowHeight="12.75"/>
  <cols>
    <col min="1" max="1" width="1.8515625" style="0" customWidth="1"/>
    <col min="2" max="2" width="6.57421875" style="41" customWidth="1"/>
    <col min="3" max="3" width="56.421875" style="5" customWidth="1"/>
    <col min="4" max="4" width="9.00390625" style="41" customWidth="1"/>
    <col min="5" max="5" width="10.57421875" style="6" customWidth="1"/>
    <col min="6" max="6" width="9.7109375" style="1" hidden="1" customWidth="1"/>
    <col min="7" max="7" width="12.00390625" style="1" hidden="1" customWidth="1"/>
    <col min="8" max="8" width="12.00390625" style="50" customWidth="1"/>
    <col min="9" max="9" width="14.00390625" style="0" customWidth="1"/>
    <col min="11" max="11" width="16.57421875" style="0" customWidth="1"/>
    <col min="13" max="13" width="30.421875" style="0" customWidth="1"/>
  </cols>
  <sheetData>
    <row r="1" ht="33.75" customHeight="1"/>
    <row r="2" ht="15"/>
    <row r="3" ht="15"/>
    <row r="4" ht="15"/>
    <row r="5" ht="15"/>
    <row r="6" ht="15"/>
    <row r="7" ht="15"/>
    <row r="8" ht="15"/>
    <row r="9" ht="15"/>
    <row r="10" ht="23.25" customHeight="1" thickBot="1"/>
    <row r="11" spans="2:9" ht="63.75" customHeight="1" thickBot="1">
      <c r="B11" s="79" t="s">
        <v>0</v>
      </c>
      <c r="C11" s="80" t="s">
        <v>6</v>
      </c>
      <c r="D11" s="216" t="s">
        <v>8</v>
      </c>
      <c r="E11" s="81" t="s">
        <v>7</v>
      </c>
      <c r="F11" s="82" t="s">
        <v>199</v>
      </c>
      <c r="G11" s="83" t="s">
        <v>200</v>
      </c>
      <c r="H11" s="84" t="s">
        <v>201</v>
      </c>
      <c r="I11" s="85" t="s">
        <v>202</v>
      </c>
    </row>
    <row r="12" spans="2:9" ht="19.5" customHeight="1" thickBot="1">
      <c r="B12" s="88"/>
      <c r="C12" s="89" t="s">
        <v>9</v>
      </c>
      <c r="D12" s="213"/>
      <c r="E12" s="90"/>
      <c r="F12" s="91"/>
      <c r="G12" s="92">
        <f>SUM(G13:G65)</f>
        <v>28815.579</v>
      </c>
      <c r="H12" s="93"/>
      <c r="I12" s="94">
        <f>SUM(I13:I65)</f>
        <v>0</v>
      </c>
    </row>
    <row r="13" spans="2:9" ht="19.5" customHeight="1">
      <c r="B13" s="95">
        <v>1</v>
      </c>
      <c r="C13" s="58" t="s">
        <v>10</v>
      </c>
      <c r="D13" s="59" t="s">
        <v>4</v>
      </c>
      <c r="E13" s="59">
        <v>310</v>
      </c>
      <c r="F13" s="72">
        <v>1.73</v>
      </c>
      <c r="G13" s="86">
        <f aca="true" t="shared" si="0" ref="G13:G44">E13*F13</f>
        <v>536.3</v>
      </c>
      <c r="H13" s="87"/>
      <c r="I13" s="96"/>
    </row>
    <row r="14" spans="2:9" ht="31.5" customHeight="1">
      <c r="B14" s="95">
        <v>2</v>
      </c>
      <c r="C14" s="62" t="s">
        <v>11</v>
      </c>
      <c r="D14" s="63" t="s">
        <v>3</v>
      </c>
      <c r="E14" s="63">
        <v>800</v>
      </c>
      <c r="F14" s="60">
        <v>0.94</v>
      </c>
      <c r="G14" s="64">
        <f t="shared" si="0"/>
        <v>752</v>
      </c>
      <c r="H14" s="57"/>
      <c r="I14" s="97"/>
    </row>
    <row r="15" spans="2:9" ht="30.75" customHeight="1">
      <c r="B15" s="95">
        <v>3</v>
      </c>
      <c r="C15" s="65" t="s">
        <v>12</v>
      </c>
      <c r="D15" s="66" t="s">
        <v>4</v>
      </c>
      <c r="E15" s="66">
        <v>90</v>
      </c>
      <c r="F15" s="60">
        <v>21</v>
      </c>
      <c r="G15" s="64">
        <f t="shared" si="0"/>
        <v>1890</v>
      </c>
      <c r="H15" s="57"/>
      <c r="I15" s="97"/>
    </row>
    <row r="16" spans="2:9" ht="30.75" customHeight="1">
      <c r="B16" s="95">
        <v>4</v>
      </c>
      <c r="C16" s="65" t="s">
        <v>24</v>
      </c>
      <c r="D16" s="66" t="s">
        <v>4</v>
      </c>
      <c r="E16" s="66">
        <v>90</v>
      </c>
      <c r="F16" s="60">
        <v>20</v>
      </c>
      <c r="G16" s="64">
        <f t="shared" si="0"/>
        <v>1800</v>
      </c>
      <c r="H16" s="57"/>
      <c r="I16" s="97"/>
    </row>
    <row r="17" spans="2:9" ht="47.25" customHeight="1">
      <c r="B17" s="95">
        <v>5</v>
      </c>
      <c r="C17" s="67" t="s">
        <v>36</v>
      </c>
      <c r="D17" s="68" t="s">
        <v>5</v>
      </c>
      <c r="E17" s="68">
        <v>2</v>
      </c>
      <c r="F17" s="60">
        <v>100</v>
      </c>
      <c r="G17" s="64">
        <f t="shared" si="0"/>
        <v>200</v>
      </c>
      <c r="H17" s="57"/>
      <c r="I17" s="97"/>
    </row>
    <row r="18" spans="2:16" ht="15.75" customHeight="1">
      <c r="B18" s="95">
        <v>6</v>
      </c>
      <c r="C18" s="65" t="s">
        <v>13</v>
      </c>
      <c r="D18" s="66" t="s">
        <v>5</v>
      </c>
      <c r="E18" s="66">
        <v>5</v>
      </c>
      <c r="F18" s="60">
        <v>26</v>
      </c>
      <c r="G18" s="64">
        <f t="shared" si="0"/>
        <v>130</v>
      </c>
      <c r="H18" s="57"/>
      <c r="I18" s="97"/>
      <c r="P18" s="2"/>
    </row>
    <row r="19" spans="2:16" ht="15.75" customHeight="1">
      <c r="B19" s="95">
        <v>7</v>
      </c>
      <c r="C19" s="65" t="s">
        <v>43</v>
      </c>
      <c r="D19" s="66" t="s">
        <v>5</v>
      </c>
      <c r="E19" s="66">
        <v>2</v>
      </c>
      <c r="F19" s="60">
        <v>30.5</v>
      </c>
      <c r="G19" s="64">
        <f t="shared" si="0"/>
        <v>61</v>
      </c>
      <c r="H19" s="57"/>
      <c r="I19" s="97"/>
      <c r="P19" s="2"/>
    </row>
    <row r="20" spans="2:16" ht="15.75" customHeight="1">
      <c r="B20" s="95">
        <v>8</v>
      </c>
      <c r="C20" s="65" t="s">
        <v>14</v>
      </c>
      <c r="D20" s="66" t="s">
        <v>5</v>
      </c>
      <c r="E20" s="66">
        <v>3</v>
      </c>
      <c r="F20" s="60">
        <v>11</v>
      </c>
      <c r="G20" s="64">
        <f t="shared" si="0"/>
        <v>33</v>
      </c>
      <c r="H20" s="57"/>
      <c r="I20" s="97"/>
      <c r="P20" s="2"/>
    </row>
    <row r="21" spans="2:16" ht="17.25" customHeight="1">
      <c r="B21" s="95">
        <v>9</v>
      </c>
      <c r="C21" s="65" t="s">
        <v>15</v>
      </c>
      <c r="D21" s="66" t="s">
        <v>5</v>
      </c>
      <c r="E21" s="66">
        <v>10</v>
      </c>
      <c r="F21" s="60">
        <v>1.5</v>
      </c>
      <c r="G21" s="64">
        <f t="shared" si="0"/>
        <v>15</v>
      </c>
      <c r="H21" s="57"/>
      <c r="I21" s="97"/>
      <c r="P21" s="2"/>
    </row>
    <row r="22" spans="2:16" ht="18" customHeight="1">
      <c r="B22" s="95">
        <v>10</v>
      </c>
      <c r="C22" s="65" t="s">
        <v>16</v>
      </c>
      <c r="D22" s="66" t="s">
        <v>5</v>
      </c>
      <c r="E22" s="66">
        <v>10</v>
      </c>
      <c r="F22" s="60">
        <v>0.9</v>
      </c>
      <c r="G22" s="64">
        <f t="shared" si="0"/>
        <v>9</v>
      </c>
      <c r="H22" s="57"/>
      <c r="I22" s="97"/>
      <c r="P22" s="2"/>
    </row>
    <row r="23" spans="2:16" ht="30" customHeight="1">
      <c r="B23" s="95">
        <v>11</v>
      </c>
      <c r="C23" s="65" t="s">
        <v>17</v>
      </c>
      <c r="D23" s="66" t="s">
        <v>5</v>
      </c>
      <c r="E23" s="66">
        <v>1</v>
      </c>
      <c r="F23" s="60">
        <v>172</v>
      </c>
      <c r="G23" s="64">
        <f t="shared" si="0"/>
        <v>172</v>
      </c>
      <c r="H23" s="57"/>
      <c r="I23" s="97"/>
      <c r="P23" s="2"/>
    </row>
    <row r="24" spans="2:16" ht="21" customHeight="1">
      <c r="B24" s="98">
        <v>12</v>
      </c>
      <c r="C24" s="65" t="s">
        <v>18</v>
      </c>
      <c r="D24" s="66" t="s">
        <v>4</v>
      </c>
      <c r="E24" s="66">
        <v>90</v>
      </c>
      <c r="F24" s="60">
        <v>0.5</v>
      </c>
      <c r="G24" s="64">
        <f t="shared" si="0"/>
        <v>45</v>
      </c>
      <c r="H24" s="57"/>
      <c r="I24" s="97"/>
      <c r="P24" s="2"/>
    </row>
    <row r="25" spans="2:9" ht="30" customHeight="1">
      <c r="B25" s="98">
        <v>13</v>
      </c>
      <c r="C25" s="65" t="s">
        <v>22</v>
      </c>
      <c r="D25" s="66" t="s">
        <v>4</v>
      </c>
      <c r="E25" s="66">
        <v>9</v>
      </c>
      <c r="F25" s="60">
        <v>21</v>
      </c>
      <c r="G25" s="64">
        <f t="shared" si="0"/>
        <v>189</v>
      </c>
      <c r="H25" s="57"/>
      <c r="I25" s="97"/>
    </row>
    <row r="26" spans="2:9" ht="30" customHeight="1">
      <c r="B26" s="98">
        <v>14</v>
      </c>
      <c r="C26" s="65" t="s">
        <v>19</v>
      </c>
      <c r="D26" s="66" t="s">
        <v>4</v>
      </c>
      <c r="E26" s="66">
        <v>25</v>
      </c>
      <c r="F26" s="60">
        <v>34.5</v>
      </c>
      <c r="G26" s="64">
        <f t="shared" si="0"/>
        <v>862.5</v>
      </c>
      <c r="H26" s="57"/>
      <c r="I26" s="97"/>
    </row>
    <row r="27" spans="2:9" ht="30" customHeight="1">
      <c r="B27" s="98">
        <v>15</v>
      </c>
      <c r="C27" s="65" t="s">
        <v>20</v>
      </c>
      <c r="D27" s="66" t="s">
        <v>4</v>
      </c>
      <c r="E27" s="66">
        <v>27</v>
      </c>
      <c r="F27" s="60">
        <v>53</v>
      </c>
      <c r="G27" s="64">
        <f t="shared" si="0"/>
        <v>1431</v>
      </c>
      <c r="H27" s="57"/>
      <c r="I27" s="97"/>
    </row>
    <row r="28" spans="2:9" ht="30" customHeight="1">
      <c r="B28" s="98">
        <v>16</v>
      </c>
      <c r="C28" s="67" t="s">
        <v>21</v>
      </c>
      <c r="D28" s="68" t="s">
        <v>4</v>
      </c>
      <c r="E28" s="68">
        <v>110</v>
      </c>
      <c r="F28" s="60">
        <v>67.5</v>
      </c>
      <c r="G28" s="64">
        <f t="shared" si="0"/>
        <v>7425</v>
      </c>
      <c r="H28" s="57"/>
      <c r="I28" s="97"/>
    </row>
    <row r="29" spans="2:9" ht="30.75" customHeight="1">
      <c r="B29" s="98">
        <v>17</v>
      </c>
      <c r="C29" s="65" t="s">
        <v>175</v>
      </c>
      <c r="D29" s="66" t="s">
        <v>4</v>
      </c>
      <c r="E29" s="66">
        <v>9</v>
      </c>
      <c r="F29" s="60">
        <v>26.7</v>
      </c>
      <c r="G29" s="64">
        <f t="shared" si="0"/>
        <v>240.29999999999998</v>
      </c>
      <c r="H29" s="57"/>
      <c r="I29" s="97"/>
    </row>
    <row r="30" spans="2:9" ht="30" customHeight="1">
      <c r="B30" s="98">
        <v>18</v>
      </c>
      <c r="C30" s="65" t="s">
        <v>176</v>
      </c>
      <c r="D30" s="66" t="s">
        <v>4</v>
      </c>
      <c r="E30" s="66">
        <v>25</v>
      </c>
      <c r="F30" s="60">
        <v>31.5</v>
      </c>
      <c r="G30" s="64">
        <f t="shared" si="0"/>
        <v>787.5</v>
      </c>
      <c r="H30" s="57"/>
      <c r="I30" s="97"/>
    </row>
    <row r="31" spans="2:9" ht="30" customHeight="1">
      <c r="B31" s="98">
        <v>19</v>
      </c>
      <c r="C31" s="65" t="s">
        <v>177</v>
      </c>
      <c r="D31" s="66" t="s">
        <v>4</v>
      </c>
      <c r="E31" s="66">
        <v>27</v>
      </c>
      <c r="F31" s="60">
        <v>24</v>
      </c>
      <c r="G31" s="64">
        <f t="shared" si="0"/>
        <v>648</v>
      </c>
      <c r="H31" s="57"/>
      <c r="I31" s="97"/>
    </row>
    <row r="32" spans="2:9" ht="30" customHeight="1">
      <c r="B32" s="98">
        <v>20</v>
      </c>
      <c r="C32" s="65" t="s">
        <v>178</v>
      </c>
      <c r="D32" s="66" t="s">
        <v>4</v>
      </c>
      <c r="E32" s="66">
        <v>110</v>
      </c>
      <c r="F32" s="60">
        <v>26.8</v>
      </c>
      <c r="G32" s="64">
        <f t="shared" si="0"/>
        <v>2948</v>
      </c>
      <c r="H32" s="57"/>
      <c r="I32" s="97"/>
    </row>
    <row r="33" spans="2:9" ht="44.25" customHeight="1">
      <c r="B33" s="98">
        <v>21</v>
      </c>
      <c r="C33" s="65" t="s">
        <v>23</v>
      </c>
      <c r="D33" s="66" t="s">
        <v>5</v>
      </c>
      <c r="E33" s="66">
        <v>70</v>
      </c>
      <c r="F33" s="60">
        <v>15</v>
      </c>
      <c r="G33" s="64">
        <f t="shared" si="0"/>
        <v>1050</v>
      </c>
      <c r="H33" s="57"/>
      <c r="I33" s="97"/>
    </row>
    <row r="34" spans="2:9" ht="44.25" customHeight="1">
      <c r="B34" s="98">
        <v>22</v>
      </c>
      <c r="C34" s="67" t="s">
        <v>36</v>
      </c>
      <c r="D34" s="68" t="s">
        <v>5</v>
      </c>
      <c r="E34" s="68">
        <v>4</v>
      </c>
      <c r="F34" s="60">
        <v>100</v>
      </c>
      <c r="G34" s="64">
        <f t="shared" si="0"/>
        <v>400</v>
      </c>
      <c r="H34" s="57"/>
      <c r="I34" s="97"/>
    </row>
    <row r="35" spans="2:9" ht="17.25" customHeight="1">
      <c r="B35" s="98">
        <v>23</v>
      </c>
      <c r="C35" s="65" t="s">
        <v>13</v>
      </c>
      <c r="D35" s="66" t="s">
        <v>5</v>
      </c>
      <c r="E35" s="66">
        <v>1</v>
      </c>
      <c r="F35" s="60">
        <v>26</v>
      </c>
      <c r="G35" s="64">
        <f t="shared" si="0"/>
        <v>26</v>
      </c>
      <c r="H35" s="57"/>
      <c r="I35" s="97"/>
    </row>
    <row r="36" spans="2:9" ht="16.5" customHeight="1">
      <c r="B36" s="98">
        <v>24</v>
      </c>
      <c r="C36" s="65" t="s">
        <v>25</v>
      </c>
      <c r="D36" s="66" t="s">
        <v>5</v>
      </c>
      <c r="E36" s="66">
        <v>4</v>
      </c>
      <c r="F36" s="60">
        <v>53</v>
      </c>
      <c r="G36" s="64">
        <f t="shared" si="0"/>
        <v>212</v>
      </c>
      <c r="H36" s="57"/>
      <c r="I36" s="97"/>
    </row>
    <row r="37" spans="2:9" ht="16.5" customHeight="1">
      <c r="B37" s="98">
        <v>25</v>
      </c>
      <c r="C37" s="65" t="s">
        <v>26</v>
      </c>
      <c r="D37" s="66" t="s">
        <v>5</v>
      </c>
      <c r="E37" s="66">
        <v>6</v>
      </c>
      <c r="F37" s="60">
        <v>260</v>
      </c>
      <c r="G37" s="64">
        <f t="shared" si="0"/>
        <v>1560</v>
      </c>
      <c r="H37" s="57"/>
      <c r="I37" s="97"/>
    </row>
    <row r="38" spans="2:9" ht="16.5" customHeight="1">
      <c r="B38" s="98">
        <v>26</v>
      </c>
      <c r="C38" s="65" t="s">
        <v>63</v>
      </c>
      <c r="D38" s="66" t="s">
        <v>5</v>
      </c>
      <c r="E38" s="66">
        <v>2</v>
      </c>
      <c r="F38" s="60">
        <v>44</v>
      </c>
      <c r="G38" s="64">
        <f t="shared" si="0"/>
        <v>88</v>
      </c>
      <c r="H38" s="57"/>
      <c r="I38" s="97"/>
    </row>
    <row r="39" spans="2:9" ht="16.5" customHeight="1">
      <c r="B39" s="98">
        <v>27</v>
      </c>
      <c r="C39" s="65" t="s">
        <v>64</v>
      </c>
      <c r="D39" s="66" t="s">
        <v>5</v>
      </c>
      <c r="E39" s="66">
        <v>1</v>
      </c>
      <c r="F39" s="60">
        <v>44</v>
      </c>
      <c r="G39" s="64">
        <f t="shared" si="0"/>
        <v>44</v>
      </c>
      <c r="H39" s="57"/>
      <c r="I39" s="97"/>
    </row>
    <row r="40" spans="2:9" ht="16.5" customHeight="1">
      <c r="B40" s="98">
        <v>28</v>
      </c>
      <c r="C40" s="65" t="s">
        <v>65</v>
      </c>
      <c r="D40" s="66" t="s">
        <v>5</v>
      </c>
      <c r="E40" s="66">
        <v>1</v>
      </c>
      <c r="F40" s="60">
        <v>63</v>
      </c>
      <c r="G40" s="64">
        <f t="shared" si="0"/>
        <v>63</v>
      </c>
      <c r="H40" s="57"/>
      <c r="I40" s="97"/>
    </row>
    <row r="41" spans="2:9" ht="16.5" customHeight="1">
      <c r="B41" s="98">
        <v>29</v>
      </c>
      <c r="C41" s="65" t="s">
        <v>66</v>
      </c>
      <c r="D41" s="66" t="s">
        <v>5</v>
      </c>
      <c r="E41" s="66">
        <v>1</v>
      </c>
      <c r="F41" s="60">
        <v>143</v>
      </c>
      <c r="G41" s="64">
        <f t="shared" si="0"/>
        <v>143</v>
      </c>
      <c r="H41" s="57"/>
      <c r="I41" s="97"/>
    </row>
    <row r="42" spans="2:9" ht="16.5" customHeight="1">
      <c r="B42" s="98">
        <v>30</v>
      </c>
      <c r="C42" s="65" t="s">
        <v>67</v>
      </c>
      <c r="D42" s="66" t="s">
        <v>5</v>
      </c>
      <c r="E42" s="66">
        <v>1</v>
      </c>
      <c r="F42" s="60">
        <v>138</v>
      </c>
      <c r="G42" s="64">
        <f t="shared" si="0"/>
        <v>138</v>
      </c>
      <c r="H42" s="57"/>
      <c r="I42" s="97"/>
    </row>
    <row r="43" spans="2:9" ht="16.5" customHeight="1">
      <c r="B43" s="98">
        <v>31</v>
      </c>
      <c r="C43" s="65" t="s">
        <v>62</v>
      </c>
      <c r="D43" s="66" t="s">
        <v>5</v>
      </c>
      <c r="E43" s="66">
        <v>1</v>
      </c>
      <c r="F43" s="60">
        <v>111</v>
      </c>
      <c r="G43" s="64">
        <f t="shared" si="0"/>
        <v>111</v>
      </c>
      <c r="H43" s="57"/>
      <c r="I43" s="97"/>
    </row>
    <row r="44" spans="2:9" ht="16.5" customHeight="1">
      <c r="B44" s="98">
        <v>32</v>
      </c>
      <c r="C44" s="65" t="s">
        <v>68</v>
      </c>
      <c r="D44" s="66" t="s">
        <v>5</v>
      </c>
      <c r="E44" s="66">
        <v>2</v>
      </c>
      <c r="F44" s="60">
        <v>250</v>
      </c>
      <c r="G44" s="64">
        <f t="shared" si="0"/>
        <v>500</v>
      </c>
      <c r="H44" s="57"/>
      <c r="I44" s="97"/>
    </row>
    <row r="45" spans="2:9" ht="16.5" customHeight="1">
      <c r="B45" s="98">
        <v>33</v>
      </c>
      <c r="C45" s="65" t="s">
        <v>69</v>
      </c>
      <c r="D45" s="66" t="s">
        <v>5</v>
      </c>
      <c r="E45" s="66">
        <v>1</v>
      </c>
      <c r="F45" s="60">
        <v>60</v>
      </c>
      <c r="G45" s="64">
        <f aca="true" t="shared" si="1" ref="G45:G62">E45*F45</f>
        <v>60</v>
      </c>
      <c r="H45" s="57"/>
      <c r="I45" s="97"/>
    </row>
    <row r="46" spans="2:9" ht="16.5" customHeight="1">
      <c r="B46" s="98">
        <v>34</v>
      </c>
      <c r="C46" s="65" t="s">
        <v>70</v>
      </c>
      <c r="D46" s="66" t="s">
        <v>5</v>
      </c>
      <c r="E46" s="66">
        <v>1</v>
      </c>
      <c r="F46" s="60">
        <v>60</v>
      </c>
      <c r="G46" s="64">
        <f t="shared" si="1"/>
        <v>60</v>
      </c>
      <c r="H46" s="57"/>
      <c r="I46" s="97"/>
    </row>
    <row r="47" spans="2:9" ht="16.5" customHeight="1">
      <c r="B47" s="98">
        <v>35</v>
      </c>
      <c r="C47" s="65" t="s">
        <v>71</v>
      </c>
      <c r="D47" s="66" t="s">
        <v>5</v>
      </c>
      <c r="E47" s="66">
        <v>1</v>
      </c>
      <c r="F47" s="60">
        <v>200</v>
      </c>
      <c r="G47" s="64">
        <f t="shared" si="1"/>
        <v>200</v>
      </c>
      <c r="H47" s="57"/>
      <c r="I47" s="97"/>
    </row>
    <row r="48" spans="2:9" ht="16.5" customHeight="1">
      <c r="B48" s="98">
        <v>36</v>
      </c>
      <c r="C48" s="69" t="s">
        <v>32</v>
      </c>
      <c r="D48" s="70" t="s">
        <v>5</v>
      </c>
      <c r="E48" s="70">
        <v>1</v>
      </c>
      <c r="F48" s="60">
        <v>200</v>
      </c>
      <c r="G48" s="64">
        <f t="shared" si="1"/>
        <v>200</v>
      </c>
      <c r="H48" s="57"/>
      <c r="I48" s="97"/>
    </row>
    <row r="49" spans="2:9" ht="16.5" customHeight="1">
      <c r="B49" s="98">
        <v>37</v>
      </c>
      <c r="C49" s="69" t="s">
        <v>39</v>
      </c>
      <c r="D49" s="70" t="s">
        <v>5</v>
      </c>
      <c r="E49" s="70">
        <v>2</v>
      </c>
      <c r="F49" s="60">
        <v>435</v>
      </c>
      <c r="G49" s="64">
        <f t="shared" si="1"/>
        <v>870</v>
      </c>
      <c r="H49" s="57"/>
      <c r="I49" s="97"/>
    </row>
    <row r="50" spans="2:9" ht="16.5" customHeight="1">
      <c r="B50" s="98">
        <v>38</v>
      </c>
      <c r="C50" s="69" t="s">
        <v>40</v>
      </c>
      <c r="D50" s="70" t="s">
        <v>5</v>
      </c>
      <c r="E50" s="70">
        <v>1</v>
      </c>
      <c r="F50" s="60">
        <v>76</v>
      </c>
      <c r="G50" s="64">
        <f t="shared" si="1"/>
        <v>76</v>
      </c>
      <c r="H50" s="57"/>
      <c r="I50" s="97"/>
    </row>
    <row r="51" spans="2:9" ht="33.75" customHeight="1">
      <c r="B51" s="98">
        <v>39</v>
      </c>
      <c r="C51" s="69" t="s">
        <v>33</v>
      </c>
      <c r="D51" s="70" t="s">
        <v>5</v>
      </c>
      <c r="E51" s="70">
        <v>1</v>
      </c>
      <c r="F51" s="60">
        <v>390</v>
      </c>
      <c r="G51" s="64">
        <f t="shared" si="1"/>
        <v>390</v>
      </c>
      <c r="H51" s="57"/>
      <c r="I51" s="97"/>
    </row>
    <row r="52" spans="2:9" ht="17.25" customHeight="1">
      <c r="B52" s="98">
        <v>40</v>
      </c>
      <c r="C52" s="69" t="s">
        <v>37</v>
      </c>
      <c r="D52" s="70" t="s">
        <v>5</v>
      </c>
      <c r="E52" s="70">
        <v>3</v>
      </c>
      <c r="F52" s="60">
        <v>45</v>
      </c>
      <c r="G52" s="64">
        <f t="shared" si="1"/>
        <v>135</v>
      </c>
      <c r="H52" s="57"/>
      <c r="I52" s="97"/>
    </row>
    <row r="53" spans="2:9" ht="30.75" customHeight="1">
      <c r="B53" s="98">
        <v>41</v>
      </c>
      <c r="C53" s="69" t="s">
        <v>34</v>
      </c>
      <c r="D53" s="70" t="s">
        <v>5</v>
      </c>
      <c r="E53" s="70">
        <v>3</v>
      </c>
      <c r="F53" s="60">
        <v>68</v>
      </c>
      <c r="G53" s="64">
        <f t="shared" si="1"/>
        <v>204</v>
      </c>
      <c r="H53" s="57"/>
      <c r="I53" s="97"/>
    </row>
    <row r="54" spans="2:9" ht="15.75" customHeight="1">
      <c r="B54" s="98">
        <v>42</v>
      </c>
      <c r="C54" s="69" t="s">
        <v>143</v>
      </c>
      <c r="D54" s="70" t="s">
        <v>5</v>
      </c>
      <c r="E54" s="70">
        <v>1</v>
      </c>
      <c r="F54" s="60">
        <v>150</v>
      </c>
      <c r="G54" s="64">
        <f t="shared" si="1"/>
        <v>150</v>
      </c>
      <c r="H54" s="57"/>
      <c r="I54" s="97"/>
    </row>
    <row r="55" spans="2:9" ht="18.75" customHeight="1">
      <c r="B55" s="98">
        <v>43</v>
      </c>
      <c r="C55" s="69" t="s">
        <v>38</v>
      </c>
      <c r="D55" s="70" t="s">
        <v>5</v>
      </c>
      <c r="E55" s="70">
        <v>3</v>
      </c>
      <c r="F55" s="61">
        <v>70</v>
      </c>
      <c r="G55" s="71">
        <f t="shared" si="1"/>
        <v>210</v>
      </c>
      <c r="H55" s="57"/>
      <c r="I55" s="97"/>
    </row>
    <row r="56" spans="2:9" ht="18" customHeight="1">
      <c r="B56" s="98">
        <v>44</v>
      </c>
      <c r="C56" s="58" t="s">
        <v>41</v>
      </c>
      <c r="D56" s="59" t="s">
        <v>5</v>
      </c>
      <c r="E56" s="59">
        <v>1</v>
      </c>
      <c r="F56" s="72">
        <v>82</v>
      </c>
      <c r="G56" s="64">
        <f t="shared" si="1"/>
        <v>82</v>
      </c>
      <c r="H56" s="57"/>
      <c r="I56" s="97"/>
    </row>
    <row r="57" spans="2:9" ht="20.25" customHeight="1">
      <c r="B57" s="98">
        <v>45</v>
      </c>
      <c r="C57" s="73" t="s">
        <v>27</v>
      </c>
      <c r="D57" s="74" t="s">
        <v>5</v>
      </c>
      <c r="E57" s="74">
        <v>1</v>
      </c>
      <c r="F57" s="61">
        <v>11</v>
      </c>
      <c r="G57" s="64">
        <f t="shared" si="1"/>
        <v>11</v>
      </c>
      <c r="H57" s="57"/>
      <c r="I57" s="97"/>
    </row>
    <row r="58" spans="2:9" ht="17.25" customHeight="1">
      <c r="B58" s="98">
        <v>46</v>
      </c>
      <c r="C58" s="65" t="s">
        <v>28</v>
      </c>
      <c r="D58" s="66" t="s">
        <v>5</v>
      </c>
      <c r="E58" s="66">
        <v>1</v>
      </c>
      <c r="F58" s="61">
        <v>25</v>
      </c>
      <c r="G58" s="64">
        <f t="shared" si="1"/>
        <v>25</v>
      </c>
      <c r="H58" s="57"/>
      <c r="I58" s="97"/>
    </row>
    <row r="59" spans="2:9" ht="20.25" customHeight="1">
      <c r="B59" s="98">
        <v>47</v>
      </c>
      <c r="C59" s="58" t="s">
        <v>29</v>
      </c>
      <c r="D59" s="59" t="s">
        <v>5</v>
      </c>
      <c r="E59" s="59">
        <v>1</v>
      </c>
      <c r="F59" s="61">
        <v>65</v>
      </c>
      <c r="G59" s="64">
        <f t="shared" si="1"/>
        <v>65</v>
      </c>
      <c r="H59" s="57"/>
      <c r="I59" s="97"/>
    </row>
    <row r="60" spans="2:9" ht="17.25" customHeight="1">
      <c r="B60" s="98">
        <v>48</v>
      </c>
      <c r="C60" s="69" t="s">
        <v>30</v>
      </c>
      <c r="D60" s="70" t="s">
        <v>5</v>
      </c>
      <c r="E60" s="70">
        <v>4</v>
      </c>
      <c r="F60" s="61">
        <v>78</v>
      </c>
      <c r="G60" s="64">
        <f t="shared" si="1"/>
        <v>312</v>
      </c>
      <c r="H60" s="57"/>
      <c r="I60" s="97"/>
    </row>
    <row r="61" spans="2:9" ht="32.25" customHeight="1">
      <c r="B61" s="98">
        <v>49</v>
      </c>
      <c r="C61" s="65" t="s">
        <v>42</v>
      </c>
      <c r="D61" s="66" t="s">
        <v>5</v>
      </c>
      <c r="E61" s="66">
        <v>2</v>
      </c>
      <c r="F61" s="75">
        <v>54</v>
      </c>
      <c r="G61" s="76">
        <f t="shared" si="1"/>
        <v>108</v>
      </c>
      <c r="H61" s="57"/>
      <c r="I61" s="97"/>
    </row>
    <row r="62" spans="2:9" ht="32.25" customHeight="1">
      <c r="B62" s="98">
        <v>50</v>
      </c>
      <c r="C62" s="65" t="s">
        <v>31</v>
      </c>
      <c r="D62" s="66" t="s">
        <v>2</v>
      </c>
      <c r="E62" s="66">
        <v>0.25</v>
      </c>
      <c r="F62" s="75">
        <v>178.46</v>
      </c>
      <c r="G62" s="76">
        <f t="shared" si="1"/>
        <v>44.615</v>
      </c>
      <c r="H62" s="57"/>
      <c r="I62" s="97"/>
    </row>
    <row r="63" spans="2:9" ht="19.5" customHeight="1">
      <c r="B63" s="98">
        <v>51</v>
      </c>
      <c r="C63" s="65" t="s">
        <v>35</v>
      </c>
      <c r="D63" s="66" t="s">
        <v>4</v>
      </c>
      <c r="E63" s="66">
        <v>170</v>
      </c>
      <c r="F63" s="75">
        <v>1.5</v>
      </c>
      <c r="G63" s="76">
        <f>E63*F63</f>
        <v>255</v>
      </c>
      <c r="H63" s="57"/>
      <c r="I63" s="97"/>
    </row>
    <row r="64" spans="2:9" ht="20.25" customHeight="1">
      <c r="B64" s="99">
        <v>52</v>
      </c>
      <c r="C64" s="73" t="s">
        <v>168</v>
      </c>
      <c r="D64" s="66" t="s">
        <v>169</v>
      </c>
      <c r="E64" s="77">
        <v>7.6</v>
      </c>
      <c r="F64" s="77">
        <v>66.89</v>
      </c>
      <c r="G64" s="78">
        <f>E64*F64</f>
        <v>508.364</v>
      </c>
      <c r="H64" s="57"/>
      <c r="I64" s="97"/>
    </row>
    <row r="65" spans="2:9" ht="33" customHeight="1" thickBot="1">
      <c r="B65" s="100">
        <v>53</v>
      </c>
      <c r="C65" s="114" t="s">
        <v>170</v>
      </c>
      <c r="D65" s="68" t="s">
        <v>180</v>
      </c>
      <c r="E65" s="115">
        <v>17</v>
      </c>
      <c r="F65" s="115">
        <v>20</v>
      </c>
      <c r="G65" s="116">
        <f>E65*F65</f>
        <v>340</v>
      </c>
      <c r="H65" s="117"/>
      <c r="I65" s="118"/>
    </row>
    <row r="66" spans="2:9" ht="18.75" customHeight="1" thickBot="1">
      <c r="B66" s="111"/>
      <c r="C66" s="112" t="s">
        <v>173</v>
      </c>
      <c r="D66" s="213"/>
      <c r="E66" s="90"/>
      <c r="F66" s="113"/>
      <c r="G66" s="92">
        <f>SUM(G67:G74)</f>
        <v>9603.5</v>
      </c>
      <c r="H66" s="121"/>
      <c r="I66" s="94"/>
    </row>
    <row r="67" spans="2:9" ht="31.5" customHeight="1">
      <c r="B67" s="98">
        <v>54</v>
      </c>
      <c r="C67" s="127" t="s">
        <v>44</v>
      </c>
      <c r="D67" s="128" t="s">
        <v>172</v>
      </c>
      <c r="E67" s="128">
        <v>1.1</v>
      </c>
      <c r="F67" s="129">
        <v>200</v>
      </c>
      <c r="G67" s="64">
        <f aca="true" t="shared" si="2" ref="G67:G74">E67*F67</f>
        <v>220.00000000000003</v>
      </c>
      <c r="H67" s="130"/>
      <c r="I67" s="131"/>
    </row>
    <row r="68" spans="2:9" ht="30" customHeight="1">
      <c r="B68" s="98">
        <v>55</v>
      </c>
      <c r="C68" s="132" t="s">
        <v>45</v>
      </c>
      <c r="D68" s="133" t="s">
        <v>171</v>
      </c>
      <c r="E68" s="133">
        <v>1</v>
      </c>
      <c r="F68" s="134">
        <v>400</v>
      </c>
      <c r="G68" s="71">
        <f t="shared" si="2"/>
        <v>400</v>
      </c>
      <c r="H68" s="135"/>
      <c r="I68" s="136"/>
    </row>
    <row r="69" spans="2:9" ht="17.25" customHeight="1">
      <c r="B69" s="98">
        <v>56</v>
      </c>
      <c r="C69" s="132" t="s">
        <v>174</v>
      </c>
      <c r="D69" s="133" t="s">
        <v>172</v>
      </c>
      <c r="E69" s="133">
        <v>1.1</v>
      </c>
      <c r="F69" s="134">
        <v>30</v>
      </c>
      <c r="G69" s="71">
        <f t="shared" si="2"/>
        <v>33</v>
      </c>
      <c r="H69" s="135"/>
      <c r="I69" s="136"/>
    </row>
    <row r="70" spans="2:9" ht="18.75" customHeight="1">
      <c r="B70" s="98">
        <v>57</v>
      </c>
      <c r="C70" s="132" t="s">
        <v>46</v>
      </c>
      <c r="D70" s="133" t="s">
        <v>4</v>
      </c>
      <c r="E70" s="133">
        <v>193</v>
      </c>
      <c r="F70" s="134">
        <v>38.5</v>
      </c>
      <c r="G70" s="71">
        <f t="shared" si="2"/>
        <v>7430.5</v>
      </c>
      <c r="H70" s="135"/>
      <c r="I70" s="136"/>
    </row>
    <row r="71" spans="2:9" ht="19.5" customHeight="1">
      <c r="B71" s="98">
        <v>58</v>
      </c>
      <c r="C71" s="132" t="s">
        <v>47</v>
      </c>
      <c r="D71" s="133" t="s">
        <v>5</v>
      </c>
      <c r="E71" s="133">
        <v>1</v>
      </c>
      <c r="F71" s="134">
        <v>250</v>
      </c>
      <c r="G71" s="71">
        <f t="shared" si="2"/>
        <v>250</v>
      </c>
      <c r="H71" s="135"/>
      <c r="I71" s="136"/>
    </row>
    <row r="72" spans="2:9" ht="50.25" customHeight="1">
      <c r="B72" s="98">
        <v>59</v>
      </c>
      <c r="C72" s="132" t="s">
        <v>48</v>
      </c>
      <c r="D72" s="133" t="s">
        <v>5</v>
      </c>
      <c r="E72" s="133">
        <v>7</v>
      </c>
      <c r="F72" s="134">
        <v>90</v>
      </c>
      <c r="G72" s="71">
        <f t="shared" si="2"/>
        <v>630</v>
      </c>
      <c r="H72" s="135"/>
      <c r="I72" s="136"/>
    </row>
    <row r="73" spans="2:9" ht="21" customHeight="1">
      <c r="B73" s="98">
        <v>60</v>
      </c>
      <c r="C73" s="132" t="s">
        <v>49</v>
      </c>
      <c r="D73" s="133" t="s">
        <v>5</v>
      </c>
      <c r="E73" s="133">
        <v>6</v>
      </c>
      <c r="F73" s="134">
        <v>80</v>
      </c>
      <c r="G73" s="71">
        <f t="shared" si="2"/>
        <v>480</v>
      </c>
      <c r="H73" s="135"/>
      <c r="I73" s="136"/>
    </row>
    <row r="74" spans="2:9" ht="45.75" customHeight="1" thickBot="1">
      <c r="B74" s="98">
        <v>61</v>
      </c>
      <c r="C74" s="132" t="s">
        <v>50</v>
      </c>
      <c r="D74" s="133" t="s">
        <v>5</v>
      </c>
      <c r="E74" s="133">
        <v>1</v>
      </c>
      <c r="F74" s="134">
        <v>160</v>
      </c>
      <c r="G74" s="71">
        <f t="shared" si="2"/>
        <v>160</v>
      </c>
      <c r="H74" s="135"/>
      <c r="I74" s="136"/>
    </row>
    <row r="75" spans="2:9" ht="47.25" customHeight="1" hidden="1">
      <c r="B75" s="98">
        <v>62</v>
      </c>
      <c r="C75" s="102"/>
      <c r="D75" s="110"/>
      <c r="E75" s="103"/>
      <c r="F75" s="104"/>
      <c r="G75" s="104"/>
      <c r="H75" s="52"/>
      <c r="I75" s="101"/>
    </row>
    <row r="76" spans="2:9" ht="46.5" customHeight="1" hidden="1" thickBot="1">
      <c r="B76" s="100">
        <v>63</v>
      </c>
      <c r="C76" s="102"/>
      <c r="D76" s="110"/>
      <c r="E76" s="103"/>
      <c r="F76" s="104"/>
      <c r="G76" s="104"/>
      <c r="H76" s="125"/>
      <c r="I76" s="126"/>
    </row>
    <row r="77" spans="2:9" s="13" customFormat="1" ht="21.75" customHeight="1" thickBot="1">
      <c r="B77" s="147"/>
      <c r="C77" s="122" t="s">
        <v>51</v>
      </c>
      <c r="D77" s="213"/>
      <c r="E77" s="123"/>
      <c r="F77" s="124"/>
      <c r="G77" s="92">
        <f>SUM(G78:G96)</f>
        <v>25142.129999999997</v>
      </c>
      <c r="H77" s="146"/>
      <c r="I77" s="94"/>
    </row>
    <row r="78" spans="2:9" ht="19.5" customHeight="1">
      <c r="B78" s="95">
        <v>63</v>
      </c>
      <c r="C78" s="127" t="s">
        <v>57</v>
      </c>
      <c r="D78" s="128" t="s">
        <v>4</v>
      </c>
      <c r="E78" s="128">
        <v>174</v>
      </c>
      <c r="F78" s="129">
        <v>55</v>
      </c>
      <c r="G78" s="64">
        <f aca="true" t="shared" si="3" ref="G78:G85">E78*F78</f>
        <v>9570</v>
      </c>
      <c r="H78" s="130"/>
      <c r="I78" s="131"/>
    </row>
    <row r="79" spans="2:9" ht="18.75" customHeight="1">
      <c r="B79" s="95">
        <v>64</v>
      </c>
      <c r="C79" s="132" t="s">
        <v>55</v>
      </c>
      <c r="D79" s="133" t="s">
        <v>5</v>
      </c>
      <c r="E79" s="133">
        <v>10</v>
      </c>
      <c r="F79" s="134">
        <v>120</v>
      </c>
      <c r="G79" s="71">
        <f t="shared" si="3"/>
        <v>1200</v>
      </c>
      <c r="H79" s="135"/>
      <c r="I79" s="136"/>
    </row>
    <row r="80" spans="2:9" ht="30" customHeight="1">
      <c r="B80" s="95">
        <v>65</v>
      </c>
      <c r="C80" s="145" t="s">
        <v>54</v>
      </c>
      <c r="D80" s="133" t="s">
        <v>5</v>
      </c>
      <c r="E80" s="133">
        <v>1</v>
      </c>
      <c r="F80" s="134">
        <v>53</v>
      </c>
      <c r="G80" s="71">
        <f t="shared" si="3"/>
        <v>53</v>
      </c>
      <c r="H80" s="135"/>
      <c r="I80" s="136"/>
    </row>
    <row r="81" spans="2:9" ht="18.75" customHeight="1">
      <c r="B81" s="95">
        <v>66</v>
      </c>
      <c r="C81" s="132" t="s">
        <v>53</v>
      </c>
      <c r="D81" s="133" t="s">
        <v>5</v>
      </c>
      <c r="E81" s="133">
        <v>50</v>
      </c>
      <c r="F81" s="134">
        <v>22</v>
      </c>
      <c r="G81" s="71">
        <f t="shared" si="3"/>
        <v>1100</v>
      </c>
      <c r="H81" s="135"/>
      <c r="I81" s="136"/>
    </row>
    <row r="82" spans="2:9" ht="16.5" customHeight="1">
      <c r="B82" s="95">
        <v>67</v>
      </c>
      <c r="C82" s="132" t="s">
        <v>52</v>
      </c>
      <c r="D82" s="133" t="s">
        <v>5</v>
      </c>
      <c r="E82" s="133">
        <v>5</v>
      </c>
      <c r="F82" s="134">
        <v>82</v>
      </c>
      <c r="G82" s="71">
        <f t="shared" si="3"/>
        <v>410</v>
      </c>
      <c r="H82" s="135"/>
      <c r="I82" s="136"/>
    </row>
    <row r="83" spans="2:9" ht="60" customHeight="1">
      <c r="B83" s="95">
        <v>68</v>
      </c>
      <c r="C83" s="132" t="s">
        <v>179</v>
      </c>
      <c r="D83" s="133" t="s">
        <v>4</v>
      </c>
      <c r="E83" s="133">
        <v>172</v>
      </c>
      <c r="F83" s="134">
        <v>49.6</v>
      </c>
      <c r="G83" s="71">
        <f t="shared" si="3"/>
        <v>8531.2</v>
      </c>
      <c r="H83" s="135"/>
      <c r="I83" s="136"/>
    </row>
    <row r="84" spans="2:9" ht="60" customHeight="1">
      <c r="B84" s="95">
        <v>69</v>
      </c>
      <c r="C84" s="132" t="s">
        <v>204</v>
      </c>
      <c r="D84" s="133" t="s">
        <v>4</v>
      </c>
      <c r="E84" s="133">
        <v>154</v>
      </c>
      <c r="F84" s="134">
        <v>3.82</v>
      </c>
      <c r="G84" s="71">
        <f t="shared" si="3"/>
        <v>588.28</v>
      </c>
      <c r="H84" s="135"/>
      <c r="I84" s="136"/>
    </row>
    <row r="85" spans="2:9" ht="30" customHeight="1">
      <c r="B85" s="95">
        <v>70</v>
      </c>
      <c r="C85" s="69" t="s">
        <v>61</v>
      </c>
      <c r="D85" s="133" t="s">
        <v>5</v>
      </c>
      <c r="E85" s="133">
        <v>80</v>
      </c>
      <c r="F85" s="134">
        <v>1.5</v>
      </c>
      <c r="G85" s="139">
        <f t="shared" si="3"/>
        <v>120</v>
      </c>
      <c r="H85" s="135"/>
      <c r="I85" s="136"/>
    </row>
    <row r="86" spans="2:9" ht="43.5" customHeight="1">
      <c r="B86" s="95">
        <v>71</v>
      </c>
      <c r="C86" s="69" t="s">
        <v>123</v>
      </c>
      <c r="D86" s="133" t="s">
        <v>5</v>
      </c>
      <c r="E86" s="133">
        <v>80</v>
      </c>
      <c r="F86" s="134">
        <v>10.2</v>
      </c>
      <c r="G86" s="71">
        <f aca="true" t="shared" si="4" ref="G86:G96">E86*F86</f>
        <v>816</v>
      </c>
      <c r="H86" s="135"/>
      <c r="I86" s="136"/>
    </row>
    <row r="87" spans="2:9" ht="30" customHeight="1">
      <c r="B87" s="95">
        <v>72</v>
      </c>
      <c r="C87" s="132" t="s">
        <v>56</v>
      </c>
      <c r="D87" s="133" t="s">
        <v>4</v>
      </c>
      <c r="E87" s="133">
        <v>13</v>
      </c>
      <c r="F87" s="134">
        <v>35</v>
      </c>
      <c r="G87" s="71">
        <f t="shared" si="4"/>
        <v>455</v>
      </c>
      <c r="H87" s="135"/>
      <c r="I87" s="136"/>
    </row>
    <row r="88" spans="2:9" ht="18.75" customHeight="1">
      <c r="B88" s="95">
        <v>73</v>
      </c>
      <c r="C88" s="132" t="s">
        <v>58</v>
      </c>
      <c r="D88" s="133" t="s">
        <v>4</v>
      </c>
      <c r="E88" s="133">
        <v>14</v>
      </c>
      <c r="F88" s="134">
        <v>55</v>
      </c>
      <c r="G88" s="71">
        <f t="shared" si="4"/>
        <v>770</v>
      </c>
      <c r="H88" s="135"/>
      <c r="I88" s="136"/>
    </row>
    <row r="89" spans="2:9" ht="15.75" customHeight="1">
      <c r="B89" s="95">
        <v>74</v>
      </c>
      <c r="C89" s="69" t="s">
        <v>80</v>
      </c>
      <c r="D89" s="133" t="s">
        <v>81</v>
      </c>
      <c r="E89" s="133">
        <v>1</v>
      </c>
      <c r="F89" s="134">
        <v>71</v>
      </c>
      <c r="G89" s="71">
        <f t="shared" si="4"/>
        <v>71</v>
      </c>
      <c r="H89" s="135"/>
      <c r="I89" s="136"/>
    </row>
    <row r="90" spans="2:9" s="13" customFormat="1" ht="16.5" customHeight="1">
      <c r="B90" s="95">
        <v>75</v>
      </c>
      <c r="C90" s="69" t="s">
        <v>82</v>
      </c>
      <c r="D90" s="133" t="s">
        <v>81</v>
      </c>
      <c r="E90" s="133">
        <v>1</v>
      </c>
      <c r="F90" s="134">
        <v>95</v>
      </c>
      <c r="G90" s="71">
        <f t="shared" si="4"/>
        <v>95</v>
      </c>
      <c r="H90" s="135"/>
      <c r="I90" s="136"/>
    </row>
    <row r="91" spans="2:9" ht="21" customHeight="1">
      <c r="B91" s="95">
        <v>76</v>
      </c>
      <c r="C91" s="141" t="s">
        <v>59</v>
      </c>
      <c r="D91" s="142" t="s">
        <v>4</v>
      </c>
      <c r="E91" s="142">
        <v>11</v>
      </c>
      <c r="F91" s="143">
        <v>14</v>
      </c>
      <c r="G91" s="144">
        <f t="shared" si="4"/>
        <v>154</v>
      </c>
      <c r="H91" s="135"/>
      <c r="I91" s="136"/>
    </row>
    <row r="92" spans="2:9" ht="43.5" customHeight="1">
      <c r="B92" s="95">
        <v>77</v>
      </c>
      <c r="C92" s="141" t="s">
        <v>121</v>
      </c>
      <c r="D92" s="142" t="s">
        <v>2</v>
      </c>
      <c r="E92" s="142">
        <v>50</v>
      </c>
      <c r="F92" s="143">
        <v>1.87</v>
      </c>
      <c r="G92" s="71">
        <f t="shared" si="4"/>
        <v>93.5</v>
      </c>
      <c r="H92" s="135"/>
      <c r="I92" s="136"/>
    </row>
    <row r="93" spans="2:9" ht="30" customHeight="1">
      <c r="B93" s="95">
        <v>78</v>
      </c>
      <c r="C93" s="141" t="s">
        <v>122</v>
      </c>
      <c r="D93" s="142" t="s">
        <v>1</v>
      </c>
      <c r="E93" s="142">
        <v>65</v>
      </c>
      <c r="F93" s="143">
        <v>5.27</v>
      </c>
      <c r="G93" s="71">
        <f t="shared" si="4"/>
        <v>342.54999999999995</v>
      </c>
      <c r="H93" s="135"/>
      <c r="I93" s="136"/>
    </row>
    <row r="94" spans="2:9" ht="61.5" customHeight="1">
      <c r="B94" s="95">
        <v>79</v>
      </c>
      <c r="C94" s="141" t="s">
        <v>124</v>
      </c>
      <c r="D94" s="142" t="s">
        <v>2</v>
      </c>
      <c r="E94" s="142">
        <v>30</v>
      </c>
      <c r="F94" s="143">
        <v>12.6</v>
      </c>
      <c r="G94" s="144">
        <f t="shared" si="4"/>
        <v>378</v>
      </c>
      <c r="H94" s="135"/>
      <c r="I94" s="136"/>
    </row>
    <row r="95" spans="2:9" ht="33" customHeight="1">
      <c r="B95" s="95">
        <v>80</v>
      </c>
      <c r="C95" s="141" t="s">
        <v>125</v>
      </c>
      <c r="D95" s="142" t="s">
        <v>2</v>
      </c>
      <c r="E95" s="142">
        <v>20</v>
      </c>
      <c r="F95" s="143">
        <v>3.35</v>
      </c>
      <c r="G95" s="144">
        <f t="shared" si="4"/>
        <v>67</v>
      </c>
      <c r="H95" s="135"/>
      <c r="I95" s="136"/>
    </row>
    <row r="96" spans="2:9" ht="15" customHeight="1">
      <c r="B96" s="95">
        <v>81</v>
      </c>
      <c r="C96" s="141" t="s">
        <v>191</v>
      </c>
      <c r="D96" s="142" t="s">
        <v>2</v>
      </c>
      <c r="E96" s="142">
        <v>84</v>
      </c>
      <c r="F96" s="143">
        <v>3.9</v>
      </c>
      <c r="G96" s="144">
        <f t="shared" si="4"/>
        <v>327.59999999999997</v>
      </c>
      <c r="H96" s="135"/>
      <c r="I96" s="136"/>
    </row>
    <row r="97" spans="2:9" ht="17.25" customHeight="1" thickBot="1">
      <c r="B97" s="204"/>
      <c r="C97" s="12"/>
      <c r="D97" s="11"/>
      <c r="E97" s="11"/>
      <c r="F97" s="7"/>
      <c r="G97" s="44"/>
      <c r="H97" s="52"/>
      <c r="I97" s="101"/>
    </row>
    <row r="98" spans="2:9" ht="16.5" customHeight="1" hidden="1">
      <c r="B98" s="204"/>
      <c r="C98" s="12"/>
      <c r="D98" s="11"/>
      <c r="E98" s="11"/>
      <c r="F98" s="7"/>
      <c r="G98" s="44"/>
      <c r="H98" s="52"/>
      <c r="I98" s="101"/>
    </row>
    <row r="99" spans="2:9" ht="15.75" customHeight="1" hidden="1">
      <c r="B99" s="204"/>
      <c r="C99" s="12"/>
      <c r="D99" s="11"/>
      <c r="E99" s="11"/>
      <c r="F99" s="7"/>
      <c r="G99" s="44"/>
      <c r="H99" s="52"/>
      <c r="I99" s="101"/>
    </row>
    <row r="100" spans="2:9" ht="15" customHeight="1" hidden="1" thickBot="1">
      <c r="B100" s="204"/>
      <c r="C100" s="12"/>
      <c r="D100" s="11"/>
      <c r="E100" s="11"/>
      <c r="F100" s="7"/>
      <c r="G100" s="44"/>
      <c r="H100" s="125"/>
      <c r="I100" s="126"/>
    </row>
    <row r="101" spans="2:9" ht="32.25" customHeight="1" thickBot="1">
      <c r="B101" s="147"/>
      <c r="C101" s="122" t="s">
        <v>126</v>
      </c>
      <c r="D101" s="213"/>
      <c r="E101" s="123"/>
      <c r="F101" s="148"/>
      <c r="G101" s="149">
        <f>SUM(G102:G158)</f>
        <v>40073.799999999996</v>
      </c>
      <c r="H101" s="121"/>
      <c r="I101" s="150"/>
    </row>
    <row r="102" spans="2:9" ht="49.5" customHeight="1">
      <c r="B102" s="95">
        <v>82</v>
      </c>
      <c r="C102" s="127" t="s">
        <v>108</v>
      </c>
      <c r="D102" s="128" t="s">
        <v>5</v>
      </c>
      <c r="E102" s="128">
        <v>2</v>
      </c>
      <c r="F102" s="129">
        <v>600</v>
      </c>
      <c r="G102" s="64">
        <f>E102*F102</f>
        <v>1200</v>
      </c>
      <c r="H102" s="130"/>
      <c r="I102" s="131"/>
    </row>
    <row r="103" spans="2:9" ht="15">
      <c r="B103" s="95">
        <v>83</v>
      </c>
      <c r="C103" s="127" t="s">
        <v>127</v>
      </c>
      <c r="D103" s="128" t="s">
        <v>5</v>
      </c>
      <c r="E103" s="128">
        <v>3</v>
      </c>
      <c r="F103" s="134">
        <v>220</v>
      </c>
      <c r="G103" s="64">
        <f aca="true" t="shared" si="5" ref="G103:G165">E103*F103</f>
        <v>660</v>
      </c>
      <c r="H103" s="135"/>
      <c r="I103" s="136"/>
    </row>
    <row r="104" spans="2:9" ht="15">
      <c r="B104" s="95">
        <v>84</v>
      </c>
      <c r="C104" s="127" t="s">
        <v>128</v>
      </c>
      <c r="D104" s="128" t="s">
        <v>5</v>
      </c>
      <c r="E104" s="128">
        <v>2</v>
      </c>
      <c r="F104" s="134">
        <v>170</v>
      </c>
      <c r="G104" s="64">
        <f t="shared" si="5"/>
        <v>340</v>
      </c>
      <c r="H104" s="135"/>
      <c r="I104" s="136"/>
    </row>
    <row r="105" spans="2:9" ht="15">
      <c r="B105" s="95">
        <v>85</v>
      </c>
      <c r="C105" s="132" t="s">
        <v>60</v>
      </c>
      <c r="D105" s="133" t="s">
        <v>5</v>
      </c>
      <c r="E105" s="133">
        <v>5</v>
      </c>
      <c r="F105" s="134">
        <v>60</v>
      </c>
      <c r="G105" s="64">
        <f t="shared" si="5"/>
        <v>300</v>
      </c>
      <c r="H105" s="135"/>
      <c r="I105" s="136"/>
    </row>
    <row r="106" spans="2:9" ht="45">
      <c r="B106" s="95">
        <v>86</v>
      </c>
      <c r="C106" s="132" t="s">
        <v>72</v>
      </c>
      <c r="D106" s="133" t="s">
        <v>5</v>
      </c>
      <c r="E106" s="133">
        <v>1</v>
      </c>
      <c r="F106" s="134">
        <v>850</v>
      </c>
      <c r="G106" s="64">
        <f t="shared" si="5"/>
        <v>850</v>
      </c>
      <c r="H106" s="135"/>
      <c r="I106" s="136"/>
    </row>
    <row r="107" spans="2:9" ht="15">
      <c r="B107" s="95">
        <v>87</v>
      </c>
      <c r="C107" s="132" t="s">
        <v>93</v>
      </c>
      <c r="D107" s="133" t="s">
        <v>4</v>
      </c>
      <c r="E107" s="133">
        <v>11.7</v>
      </c>
      <c r="F107" s="134">
        <v>415</v>
      </c>
      <c r="G107" s="64">
        <f t="shared" si="5"/>
        <v>4855.5</v>
      </c>
      <c r="H107" s="135"/>
      <c r="I107" s="136"/>
    </row>
    <row r="108" spans="2:9" ht="15">
      <c r="B108" s="95">
        <v>88</v>
      </c>
      <c r="C108" s="132" t="s">
        <v>73</v>
      </c>
      <c r="D108" s="133" t="s">
        <v>5</v>
      </c>
      <c r="E108" s="133">
        <v>4</v>
      </c>
      <c r="F108" s="134">
        <v>150</v>
      </c>
      <c r="G108" s="64">
        <f t="shared" si="5"/>
        <v>600</v>
      </c>
      <c r="H108" s="135"/>
      <c r="I108" s="136"/>
    </row>
    <row r="109" spans="2:9" ht="18.75" customHeight="1">
      <c r="B109" s="95">
        <v>89</v>
      </c>
      <c r="C109" s="132" t="s">
        <v>74</v>
      </c>
      <c r="D109" s="133" t="s">
        <v>5</v>
      </c>
      <c r="E109" s="133">
        <v>5</v>
      </c>
      <c r="F109" s="134">
        <v>225</v>
      </c>
      <c r="G109" s="64">
        <f t="shared" si="5"/>
        <v>1125</v>
      </c>
      <c r="H109" s="135"/>
      <c r="I109" s="136"/>
    </row>
    <row r="110" spans="2:9" ht="17.25" customHeight="1">
      <c r="B110" s="95">
        <v>90</v>
      </c>
      <c r="C110" s="132" t="s">
        <v>77</v>
      </c>
      <c r="D110" s="133" t="s">
        <v>5</v>
      </c>
      <c r="E110" s="133">
        <v>21</v>
      </c>
      <c r="F110" s="134">
        <v>217</v>
      </c>
      <c r="G110" s="64">
        <f t="shared" si="5"/>
        <v>4557</v>
      </c>
      <c r="H110" s="135"/>
      <c r="I110" s="136"/>
    </row>
    <row r="111" spans="2:9" ht="30">
      <c r="B111" s="95">
        <v>91</v>
      </c>
      <c r="C111" s="132" t="s">
        <v>75</v>
      </c>
      <c r="D111" s="133" t="s">
        <v>5</v>
      </c>
      <c r="E111" s="133">
        <v>6</v>
      </c>
      <c r="F111" s="134">
        <v>100</v>
      </c>
      <c r="G111" s="64">
        <f t="shared" si="5"/>
        <v>600</v>
      </c>
      <c r="H111" s="135"/>
      <c r="I111" s="136"/>
    </row>
    <row r="112" spans="2:9" ht="30">
      <c r="B112" s="95">
        <v>92</v>
      </c>
      <c r="C112" s="69" t="s">
        <v>85</v>
      </c>
      <c r="D112" s="133" t="s">
        <v>5</v>
      </c>
      <c r="E112" s="140">
        <v>1</v>
      </c>
      <c r="F112" s="55">
        <v>300</v>
      </c>
      <c r="G112" s="64">
        <f t="shared" si="5"/>
        <v>300</v>
      </c>
      <c r="H112" s="135"/>
      <c r="I112" s="136"/>
    </row>
    <row r="113" spans="2:9" ht="30">
      <c r="B113" s="95">
        <v>93</v>
      </c>
      <c r="C113" s="69" t="s">
        <v>84</v>
      </c>
      <c r="D113" s="133" t="s">
        <v>5</v>
      </c>
      <c r="E113" s="140">
        <v>1</v>
      </c>
      <c r="F113" s="55">
        <v>450</v>
      </c>
      <c r="G113" s="64">
        <f t="shared" si="5"/>
        <v>450</v>
      </c>
      <c r="H113" s="135"/>
      <c r="I113" s="136"/>
    </row>
    <row r="114" spans="2:9" ht="15">
      <c r="B114" s="95">
        <v>94</v>
      </c>
      <c r="C114" s="132" t="s">
        <v>76</v>
      </c>
      <c r="D114" s="151" t="s">
        <v>4</v>
      </c>
      <c r="E114" s="152">
        <v>5.5</v>
      </c>
      <c r="F114" s="55">
        <v>155</v>
      </c>
      <c r="G114" s="64">
        <f t="shared" si="5"/>
        <v>852.5</v>
      </c>
      <c r="H114" s="135"/>
      <c r="I114" s="136"/>
    </row>
    <row r="115" spans="2:9" s="14" customFormat="1" ht="15">
      <c r="B115" s="95">
        <v>95</v>
      </c>
      <c r="C115" s="132" t="s">
        <v>89</v>
      </c>
      <c r="D115" s="133" t="s">
        <v>5</v>
      </c>
      <c r="E115" s="133">
        <v>2</v>
      </c>
      <c r="F115" s="55">
        <v>134</v>
      </c>
      <c r="G115" s="64">
        <f t="shared" si="5"/>
        <v>268</v>
      </c>
      <c r="H115" s="135"/>
      <c r="I115" s="136"/>
    </row>
    <row r="116" spans="2:9" s="14" customFormat="1" ht="15">
      <c r="B116" s="95">
        <v>96</v>
      </c>
      <c r="C116" s="132" t="s">
        <v>78</v>
      </c>
      <c r="D116" s="133" t="s">
        <v>5</v>
      </c>
      <c r="E116" s="140">
        <v>4</v>
      </c>
      <c r="F116" s="55">
        <v>169</v>
      </c>
      <c r="G116" s="64">
        <f t="shared" si="5"/>
        <v>676</v>
      </c>
      <c r="H116" s="135"/>
      <c r="I116" s="136"/>
    </row>
    <row r="117" spans="2:9" s="14" customFormat="1" ht="15">
      <c r="B117" s="95">
        <v>97</v>
      </c>
      <c r="C117" s="132" t="s">
        <v>79</v>
      </c>
      <c r="D117" s="133" t="s">
        <v>5</v>
      </c>
      <c r="E117" s="140">
        <v>2</v>
      </c>
      <c r="F117" s="55">
        <v>150</v>
      </c>
      <c r="G117" s="64">
        <f t="shared" si="5"/>
        <v>300</v>
      </c>
      <c r="H117" s="135"/>
      <c r="I117" s="136"/>
    </row>
    <row r="118" spans="2:9" s="14" customFormat="1" ht="15">
      <c r="B118" s="95">
        <v>98</v>
      </c>
      <c r="C118" s="132" t="s">
        <v>86</v>
      </c>
      <c r="D118" s="151" t="s">
        <v>4</v>
      </c>
      <c r="E118" s="152">
        <v>3.3</v>
      </c>
      <c r="F118" s="55">
        <v>148</v>
      </c>
      <c r="G118" s="64">
        <f t="shared" si="5"/>
        <v>488.4</v>
      </c>
      <c r="H118" s="135"/>
      <c r="I118" s="136"/>
    </row>
    <row r="119" spans="2:9" s="14" customFormat="1" ht="15">
      <c r="B119" s="95">
        <v>99</v>
      </c>
      <c r="C119" s="132" t="s">
        <v>83</v>
      </c>
      <c r="D119" s="133" t="s">
        <v>5</v>
      </c>
      <c r="E119" s="140">
        <v>5</v>
      </c>
      <c r="F119" s="55">
        <v>113</v>
      </c>
      <c r="G119" s="64">
        <f t="shared" si="5"/>
        <v>565</v>
      </c>
      <c r="H119" s="135"/>
      <c r="I119" s="136"/>
    </row>
    <row r="120" spans="2:9" s="14" customFormat="1" ht="15">
      <c r="B120" s="95">
        <v>100</v>
      </c>
      <c r="C120" s="132" t="s">
        <v>95</v>
      </c>
      <c r="D120" s="133" t="s">
        <v>4</v>
      </c>
      <c r="E120" s="140">
        <v>0.5</v>
      </c>
      <c r="F120" s="55">
        <v>113</v>
      </c>
      <c r="G120" s="64">
        <f t="shared" si="5"/>
        <v>56.5</v>
      </c>
      <c r="H120" s="135"/>
      <c r="I120" s="136"/>
    </row>
    <row r="121" spans="2:9" s="14" customFormat="1" ht="15">
      <c r="B121" s="95">
        <v>101</v>
      </c>
      <c r="C121" s="132" t="s">
        <v>87</v>
      </c>
      <c r="D121" s="133" t="s">
        <v>5</v>
      </c>
      <c r="E121" s="140">
        <v>2</v>
      </c>
      <c r="F121" s="55">
        <v>93</v>
      </c>
      <c r="G121" s="64">
        <f t="shared" si="5"/>
        <v>186</v>
      </c>
      <c r="H121" s="135"/>
      <c r="I121" s="136"/>
    </row>
    <row r="122" spans="2:9" s="14" customFormat="1" ht="15">
      <c r="B122" s="95">
        <v>102</v>
      </c>
      <c r="C122" s="69" t="s">
        <v>88</v>
      </c>
      <c r="D122" s="133" t="s">
        <v>5</v>
      </c>
      <c r="E122" s="140">
        <v>5</v>
      </c>
      <c r="F122" s="55">
        <v>45</v>
      </c>
      <c r="G122" s="64">
        <f t="shared" si="5"/>
        <v>225</v>
      </c>
      <c r="H122" s="135"/>
      <c r="I122" s="136"/>
    </row>
    <row r="123" spans="2:9" s="14" customFormat="1" ht="15">
      <c r="B123" s="95">
        <v>103</v>
      </c>
      <c r="C123" s="69" t="s">
        <v>90</v>
      </c>
      <c r="D123" s="133" t="s">
        <v>5</v>
      </c>
      <c r="E123" s="140">
        <v>1</v>
      </c>
      <c r="F123" s="55">
        <v>293</v>
      </c>
      <c r="G123" s="64">
        <f t="shared" si="5"/>
        <v>293</v>
      </c>
      <c r="H123" s="135"/>
      <c r="I123" s="136"/>
    </row>
    <row r="124" spans="2:9" s="14" customFormat="1" ht="15">
      <c r="B124" s="95">
        <v>104</v>
      </c>
      <c r="C124" s="69" t="s">
        <v>92</v>
      </c>
      <c r="D124" s="133" t="s">
        <v>5</v>
      </c>
      <c r="E124" s="140">
        <v>21</v>
      </c>
      <c r="F124" s="55">
        <v>6</v>
      </c>
      <c r="G124" s="64">
        <f t="shared" si="5"/>
        <v>126</v>
      </c>
      <c r="H124" s="135"/>
      <c r="I124" s="136"/>
    </row>
    <row r="125" spans="2:9" s="14" customFormat="1" ht="15">
      <c r="B125" s="95">
        <v>105</v>
      </c>
      <c r="C125" s="69" t="s">
        <v>91</v>
      </c>
      <c r="D125" s="133" t="s">
        <v>5</v>
      </c>
      <c r="E125" s="140">
        <v>4</v>
      </c>
      <c r="F125" s="55">
        <v>5</v>
      </c>
      <c r="G125" s="64">
        <f t="shared" si="5"/>
        <v>20</v>
      </c>
      <c r="H125" s="135"/>
      <c r="I125" s="136"/>
    </row>
    <row r="126" spans="2:9" s="14" customFormat="1" ht="15">
      <c r="B126" s="95">
        <v>106</v>
      </c>
      <c r="C126" s="69" t="s">
        <v>94</v>
      </c>
      <c r="D126" s="133" t="s">
        <v>5</v>
      </c>
      <c r="E126" s="140">
        <v>5</v>
      </c>
      <c r="F126" s="55">
        <v>4</v>
      </c>
      <c r="G126" s="64">
        <f t="shared" si="5"/>
        <v>20</v>
      </c>
      <c r="H126" s="135"/>
      <c r="I126" s="136"/>
    </row>
    <row r="127" spans="2:9" s="14" customFormat="1" ht="15">
      <c r="B127" s="95">
        <v>107</v>
      </c>
      <c r="C127" s="69" t="s">
        <v>96</v>
      </c>
      <c r="D127" s="133" t="s">
        <v>5</v>
      </c>
      <c r="E127" s="140">
        <v>4</v>
      </c>
      <c r="F127" s="55">
        <v>3</v>
      </c>
      <c r="G127" s="64">
        <f t="shared" si="5"/>
        <v>12</v>
      </c>
      <c r="H127" s="135"/>
      <c r="I127" s="136"/>
    </row>
    <row r="128" spans="2:9" s="14" customFormat="1" ht="15">
      <c r="B128" s="95">
        <v>108</v>
      </c>
      <c r="C128" s="69" t="s">
        <v>97</v>
      </c>
      <c r="D128" s="133" t="s">
        <v>5</v>
      </c>
      <c r="E128" s="140">
        <v>9</v>
      </c>
      <c r="F128" s="55">
        <v>10</v>
      </c>
      <c r="G128" s="64">
        <f t="shared" si="5"/>
        <v>90</v>
      </c>
      <c r="H128" s="135"/>
      <c r="I128" s="136"/>
    </row>
    <row r="129" spans="2:9" s="14" customFormat="1" ht="15">
      <c r="B129" s="95">
        <v>109</v>
      </c>
      <c r="C129" s="69" t="s">
        <v>98</v>
      </c>
      <c r="D129" s="133" t="s">
        <v>5</v>
      </c>
      <c r="E129" s="140">
        <v>28</v>
      </c>
      <c r="F129" s="55">
        <v>69</v>
      </c>
      <c r="G129" s="64">
        <f t="shared" si="5"/>
        <v>1932</v>
      </c>
      <c r="H129" s="135"/>
      <c r="I129" s="136"/>
    </row>
    <row r="130" spans="2:9" s="14" customFormat="1" ht="15">
      <c r="B130" s="95">
        <v>110</v>
      </c>
      <c r="C130" s="69" t="s">
        <v>99</v>
      </c>
      <c r="D130" s="133" t="s">
        <v>5</v>
      </c>
      <c r="E130" s="140">
        <v>10</v>
      </c>
      <c r="F130" s="55">
        <v>53</v>
      </c>
      <c r="G130" s="64">
        <f t="shared" si="5"/>
        <v>530</v>
      </c>
      <c r="H130" s="135"/>
      <c r="I130" s="136"/>
    </row>
    <row r="131" spans="2:9" s="14" customFormat="1" ht="15">
      <c r="B131" s="95">
        <v>111</v>
      </c>
      <c r="C131" s="69" t="s">
        <v>100</v>
      </c>
      <c r="D131" s="133" t="s">
        <v>5</v>
      </c>
      <c r="E131" s="140">
        <v>11</v>
      </c>
      <c r="F131" s="55">
        <v>35</v>
      </c>
      <c r="G131" s="64">
        <f t="shared" si="5"/>
        <v>385</v>
      </c>
      <c r="H131" s="135"/>
      <c r="I131" s="136"/>
    </row>
    <row r="132" spans="2:9" s="14" customFormat="1" ht="15">
      <c r="B132" s="95">
        <v>112</v>
      </c>
      <c r="C132" s="69" t="s">
        <v>101</v>
      </c>
      <c r="D132" s="133" t="s">
        <v>5</v>
      </c>
      <c r="E132" s="140">
        <v>8</v>
      </c>
      <c r="F132" s="55">
        <v>28</v>
      </c>
      <c r="G132" s="64">
        <f t="shared" si="5"/>
        <v>224</v>
      </c>
      <c r="H132" s="135"/>
      <c r="I132" s="136"/>
    </row>
    <row r="133" spans="2:9" s="14" customFormat="1" ht="15">
      <c r="B133" s="95">
        <v>113</v>
      </c>
      <c r="C133" s="69" t="s">
        <v>102</v>
      </c>
      <c r="D133" s="133" t="s">
        <v>5</v>
      </c>
      <c r="E133" s="140">
        <v>2</v>
      </c>
      <c r="F133" s="55">
        <v>22</v>
      </c>
      <c r="G133" s="64">
        <f t="shared" si="5"/>
        <v>44</v>
      </c>
      <c r="H133" s="135"/>
      <c r="I133" s="136"/>
    </row>
    <row r="134" spans="2:9" s="14" customFormat="1" ht="30">
      <c r="B134" s="95">
        <v>114</v>
      </c>
      <c r="C134" s="69" t="s">
        <v>206</v>
      </c>
      <c r="D134" s="133" t="s">
        <v>81</v>
      </c>
      <c r="E134" s="133">
        <v>12</v>
      </c>
      <c r="F134" s="55">
        <v>39</v>
      </c>
      <c r="G134" s="64">
        <f t="shared" si="5"/>
        <v>468</v>
      </c>
      <c r="H134" s="135"/>
      <c r="I134" s="136"/>
    </row>
    <row r="135" spans="2:9" s="14" customFormat="1" ht="19.5" customHeight="1">
      <c r="B135" s="95">
        <v>115</v>
      </c>
      <c r="C135" s="69" t="s">
        <v>109</v>
      </c>
      <c r="D135" s="133" t="s">
        <v>5</v>
      </c>
      <c r="E135" s="133">
        <v>4</v>
      </c>
      <c r="F135" s="55">
        <v>25</v>
      </c>
      <c r="G135" s="64">
        <f t="shared" si="5"/>
        <v>100</v>
      </c>
      <c r="H135" s="135"/>
      <c r="I135" s="136"/>
    </row>
    <row r="136" spans="2:9" ht="15">
      <c r="B136" s="95">
        <v>116</v>
      </c>
      <c r="C136" s="69" t="s">
        <v>110</v>
      </c>
      <c r="D136" s="133" t="s">
        <v>5</v>
      </c>
      <c r="E136" s="133">
        <v>5</v>
      </c>
      <c r="F136" s="55">
        <v>15</v>
      </c>
      <c r="G136" s="64">
        <f t="shared" si="5"/>
        <v>75</v>
      </c>
      <c r="H136" s="135"/>
      <c r="I136" s="136"/>
    </row>
    <row r="137" spans="2:9" ht="18" customHeight="1">
      <c r="B137" s="95">
        <v>117</v>
      </c>
      <c r="C137" s="69" t="s">
        <v>111</v>
      </c>
      <c r="D137" s="133" t="s">
        <v>5</v>
      </c>
      <c r="E137" s="133">
        <v>4</v>
      </c>
      <c r="F137" s="55">
        <v>13</v>
      </c>
      <c r="G137" s="64">
        <f t="shared" si="5"/>
        <v>52</v>
      </c>
      <c r="H137" s="135"/>
      <c r="I137" s="136"/>
    </row>
    <row r="138" spans="2:9" ht="15">
      <c r="B138" s="95">
        <v>118</v>
      </c>
      <c r="C138" s="69" t="s">
        <v>119</v>
      </c>
      <c r="D138" s="133" t="s">
        <v>4</v>
      </c>
      <c r="E138" s="133">
        <v>3.2</v>
      </c>
      <c r="F138" s="55">
        <v>25</v>
      </c>
      <c r="G138" s="64">
        <f t="shared" si="5"/>
        <v>80</v>
      </c>
      <c r="H138" s="135"/>
      <c r="I138" s="136"/>
    </row>
    <row r="139" spans="2:9" ht="30">
      <c r="B139" s="95">
        <v>119</v>
      </c>
      <c r="C139" s="69" t="s">
        <v>103</v>
      </c>
      <c r="D139" s="133" t="s">
        <v>5</v>
      </c>
      <c r="E139" s="133">
        <v>30</v>
      </c>
      <c r="F139" s="55">
        <v>39</v>
      </c>
      <c r="G139" s="64">
        <f t="shared" si="5"/>
        <v>1170</v>
      </c>
      <c r="H139" s="135"/>
      <c r="I139" s="136"/>
    </row>
    <row r="140" spans="2:9" ht="30">
      <c r="B140" s="95">
        <v>120</v>
      </c>
      <c r="C140" s="69" t="s">
        <v>112</v>
      </c>
      <c r="D140" s="133" t="s">
        <v>5</v>
      </c>
      <c r="E140" s="133">
        <v>8</v>
      </c>
      <c r="F140" s="55">
        <v>29</v>
      </c>
      <c r="G140" s="64">
        <f t="shared" si="5"/>
        <v>232</v>
      </c>
      <c r="H140" s="135"/>
      <c r="I140" s="136"/>
    </row>
    <row r="141" spans="2:9" ht="15">
      <c r="B141" s="95">
        <v>121</v>
      </c>
      <c r="C141" s="69" t="s">
        <v>129</v>
      </c>
      <c r="D141" s="133" t="s">
        <v>5</v>
      </c>
      <c r="E141" s="133">
        <v>7</v>
      </c>
      <c r="F141" s="55">
        <v>15</v>
      </c>
      <c r="G141" s="64">
        <f t="shared" si="5"/>
        <v>105</v>
      </c>
      <c r="H141" s="135"/>
      <c r="I141" s="136"/>
    </row>
    <row r="142" spans="2:9" ht="30">
      <c r="B142" s="95">
        <v>122</v>
      </c>
      <c r="C142" s="69" t="s">
        <v>107</v>
      </c>
      <c r="D142" s="133" t="s">
        <v>5</v>
      </c>
      <c r="E142" s="133">
        <v>28</v>
      </c>
      <c r="F142" s="55">
        <v>8.5</v>
      </c>
      <c r="G142" s="64">
        <f t="shared" si="5"/>
        <v>238</v>
      </c>
      <c r="H142" s="135"/>
      <c r="I142" s="136"/>
    </row>
    <row r="143" spans="2:9" ht="17.25" customHeight="1">
      <c r="B143" s="95">
        <v>123</v>
      </c>
      <c r="C143" s="69" t="s">
        <v>106</v>
      </c>
      <c r="D143" s="133" t="s">
        <v>5</v>
      </c>
      <c r="E143" s="133">
        <v>1</v>
      </c>
      <c r="F143" s="55">
        <v>1200</v>
      </c>
      <c r="G143" s="64">
        <f t="shared" si="5"/>
        <v>1200</v>
      </c>
      <c r="H143" s="135"/>
      <c r="I143" s="136"/>
    </row>
    <row r="144" spans="2:9" ht="60">
      <c r="B144" s="95">
        <v>124</v>
      </c>
      <c r="C144" s="69" t="s">
        <v>104</v>
      </c>
      <c r="D144" s="133" t="s">
        <v>5</v>
      </c>
      <c r="E144" s="133">
        <v>2</v>
      </c>
      <c r="F144" s="55">
        <v>150</v>
      </c>
      <c r="G144" s="64">
        <f t="shared" si="5"/>
        <v>300</v>
      </c>
      <c r="H144" s="135"/>
      <c r="I144" s="136"/>
    </row>
    <row r="145" spans="2:9" ht="30">
      <c r="B145" s="95">
        <v>125</v>
      </c>
      <c r="C145" s="69" t="s">
        <v>105</v>
      </c>
      <c r="D145" s="133" t="s">
        <v>5</v>
      </c>
      <c r="E145" s="133">
        <v>1</v>
      </c>
      <c r="F145" s="55">
        <v>460</v>
      </c>
      <c r="G145" s="64">
        <f t="shared" si="5"/>
        <v>460</v>
      </c>
      <c r="H145" s="135"/>
      <c r="I145" s="136"/>
    </row>
    <row r="146" spans="2:9" ht="30">
      <c r="B146" s="95">
        <v>126</v>
      </c>
      <c r="C146" s="69" t="s">
        <v>117</v>
      </c>
      <c r="D146" s="133" t="s">
        <v>4</v>
      </c>
      <c r="E146" s="133">
        <v>70.5</v>
      </c>
      <c r="F146" s="55">
        <v>22.6</v>
      </c>
      <c r="G146" s="64">
        <f t="shared" si="5"/>
        <v>1593.3000000000002</v>
      </c>
      <c r="H146" s="135"/>
      <c r="I146" s="136"/>
    </row>
    <row r="147" spans="2:9" ht="30">
      <c r="B147" s="95">
        <v>127</v>
      </c>
      <c r="C147" s="153" t="s">
        <v>118</v>
      </c>
      <c r="D147" s="154" t="s">
        <v>2</v>
      </c>
      <c r="E147" s="154">
        <v>91</v>
      </c>
      <c r="F147" s="155">
        <v>14.5</v>
      </c>
      <c r="G147" s="64">
        <f t="shared" si="5"/>
        <v>1319.5</v>
      </c>
      <c r="H147" s="135"/>
      <c r="I147" s="136"/>
    </row>
    <row r="148" spans="2:9" ht="15">
      <c r="B148" s="95">
        <v>128</v>
      </c>
      <c r="C148" s="69" t="s">
        <v>114</v>
      </c>
      <c r="D148" s="128" t="s">
        <v>5</v>
      </c>
      <c r="E148" s="128">
        <v>4</v>
      </c>
      <c r="F148" s="156">
        <v>910</v>
      </c>
      <c r="G148" s="64">
        <f t="shared" si="5"/>
        <v>3640</v>
      </c>
      <c r="H148" s="135"/>
      <c r="I148" s="136"/>
    </row>
    <row r="149" spans="2:9" ht="15">
      <c r="B149" s="95">
        <v>129</v>
      </c>
      <c r="C149" s="69" t="s">
        <v>115</v>
      </c>
      <c r="D149" s="133" t="s">
        <v>5</v>
      </c>
      <c r="E149" s="133">
        <v>4</v>
      </c>
      <c r="F149" s="55">
        <v>770</v>
      </c>
      <c r="G149" s="64">
        <f t="shared" si="5"/>
        <v>3080</v>
      </c>
      <c r="H149" s="135"/>
      <c r="I149" s="136"/>
    </row>
    <row r="150" spans="2:9" ht="15">
      <c r="B150" s="95">
        <v>130</v>
      </c>
      <c r="C150" s="69" t="s">
        <v>113</v>
      </c>
      <c r="D150" s="133" t="s">
        <v>5</v>
      </c>
      <c r="E150" s="133">
        <v>1</v>
      </c>
      <c r="F150" s="55">
        <v>1000</v>
      </c>
      <c r="G150" s="64">
        <f t="shared" si="5"/>
        <v>1000</v>
      </c>
      <c r="H150" s="135"/>
      <c r="I150" s="136"/>
    </row>
    <row r="151" spans="2:9" ht="15">
      <c r="B151" s="95">
        <v>131</v>
      </c>
      <c r="C151" s="69" t="s">
        <v>116</v>
      </c>
      <c r="D151" s="133" t="s">
        <v>5</v>
      </c>
      <c r="E151" s="133">
        <v>1</v>
      </c>
      <c r="F151" s="55">
        <v>350</v>
      </c>
      <c r="G151" s="64">
        <f t="shared" si="5"/>
        <v>350</v>
      </c>
      <c r="H151" s="135"/>
      <c r="I151" s="136"/>
    </row>
    <row r="152" spans="2:9" ht="15">
      <c r="B152" s="95">
        <v>132</v>
      </c>
      <c r="C152" s="62" t="s">
        <v>120</v>
      </c>
      <c r="D152" s="142" t="s">
        <v>4</v>
      </c>
      <c r="E152" s="142">
        <v>13</v>
      </c>
      <c r="F152" s="157">
        <v>55</v>
      </c>
      <c r="G152" s="64">
        <f t="shared" si="5"/>
        <v>715</v>
      </c>
      <c r="H152" s="135"/>
      <c r="I152" s="136"/>
    </row>
    <row r="153" spans="2:9" ht="15">
      <c r="B153" s="95">
        <v>133</v>
      </c>
      <c r="C153" s="69" t="s">
        <v>144</v>
      </c>
      <c r="D153" s="133" t="s">
        <v>4</v>
      </c>
      <c r="E153" s="140">
        <v>15</v>
      </c>
      <c r="F153" s="158">
        <v>10.7</v>
      </c>
      <c r="G153" s="64">
        <f t="shared" si="5"/>
        <v>160.5</v>
      </c>
      <c r="H153" s="135"/>
      <c r="I153" s="136"/>
    </row>
    <row r="154" spans="2:9" ht="15">
      <c r="B154" s="95">
        <v>134</v>
      </c>
      <c r="C154" s="69" t="s">
        <v>145</v>
      </c>
      <c r="D154" s="133" t="s">
        <v>5</v>
      </c>
      <c r="E154" s="140">
        <v>10</v>
      </c>
      <c r="F154" s="158">
        <v>9.7</v>
      </c>
      <c r="G154" s="64">
        <f t="shared" si="5"/>
        <v>97</v>
      </c>
      <c r="H154" s="135"/>
      <c r="I154" s="136"/>
    </row>
    <row r="155" spans="2:9" ht="15">
      <c r="B155" s="95">
        <v>135</v>
      </c>
      <c r="C155" s="69" t="s">
        <v>148</v>
      </c>
      <c r="D155" s="133" t="s">
        <v>5</v>
      </c>
      <c r="E155" s="140">
        <v>10</v>
      </c>
      <c r="F155" s="158">
        <v>1.5</v>
      </c>
      <c r="G155" s="64">
        <f t="shared" si="5"/>
        <v>15</v>
      </c>
      <c r="H155" s="135"/>
      <c r="I155" s="136"/>
    </row>
    <row r="156" spans="2:9" ht="15" customHeight="1">
      <c r="B156" s="95">
        <v>136</v>
      </c>
      <c r="C156" s="69" t="s">
        <v>146</v>
      </c>
      <c r="D156" s="133" t="s">
        <v>4</v>
      </c>
      <c r="E156" s="140">
        <v>6</v>
      </c>
      <c r="F156" s="158">
        <v>24.5</v>
      </c>
      <c r="G156" s="64">
        <f t="shared" si="5"/>
        <v>147</v>
      </c>
      <c r="H156" s="135"/>
      <c r="I156" s="136"/>
    </row>
    <row r="157" spans="2:9" ht="15">
      <c r="B157" s="95">
        <v>137</v>
      </c>
      <c r="C157" s="69" t="s">
        <v>147</v>
      </c>
      <c r="D157" s="133" t="s">
        <v>5</v>
      </c>
      <c r="E157" s="140">
        <v>4</v>
      </c>
      <c r="F157" s="158">
        <v>82</v>
      </c>
      <c r="G157" s="64">
        <f t="shared" si="5"/>
        <v>328</v>
      </c>
      <c r="H157" s="135"/>
      <c r="I157" s="136"/>
    </row>
    <row r="158" spans="2:9" ht="16.5" customHeight="1">
      <c r="B158" s="95">
        <v>138</v>
      </c>
      <c r="C158" s="69" t="s">
        <v>149</v>
      </c>
      <c r="D158" s="133" t="s">
        <v>5</v>
      </c>
      <c r="E158" s="140">
        <v>2</v>
      </c>
      <c r="F158" s="158">
        <v>8.8</v>
      </c>
      <c r="G158" s="64">
        <f t="shared" si="5"/>
        <v>17.6</v>
      </c>
      <c r="H158" s="135"/>
      <c r="I158" s="136"/>
    </row>
    <row r="159" spans="2:9" ht="15" hidden="1">
      <c r="B159" s="95">
        <v>139</v>
      </c>
      <c r="C159" s="159"/>
      <c r="D159" s="217"/>
      <c r="E159" s="160"/>
      <c r="F159" s="161"/>
      <c r="G159" s="64">
        <f t="shared" si="5"/>
        <v>0</v>
      </c>
      <c r="H159" s="135"/>
      <c r="I159" s="136"/>
    </row>
    <row r="160" spans="2:9" ht="15" hidden="1">
      <c r="B160" s="95">
        <v>140</v>
      </c>
      <c r="C160" s="159"/>
      <c r="D160" s="217"/>
      <c r="E160" s="160"/>
      <c r="F160" s="161"/>
      <c r="G160" s="64">
        <f t="shared" si="5"/>
        <v>0</v>
      </c>
      <c r="H160" s="135"/>
      <c r="I160" s="136"/>
    </row>
    <row r="161" spans="2:9" ht="15" hidden="1">
      <c r="B161" s="95">
        <v>141</v>
      </c>
      <c r="C161" s="159"/>
      <c r="D161" s="217"/>
      <c r="E161" s="160"/>
      <c r="F161" s="161"/>
      <c r="G161" s="64">
        <f t="shared" si="5"/>
        <v>0</v>
      </c>
      <c r="H161" s="135"/>
      <c r="I161" s="136"/>
    </row>
    <row r="162" spans="2:9" ht="15" hidden="1">
      <c r="B162" s="95">
        <v>142</v>
      </c>
      <c r="C162" s="69"/>
      <c r="D162" s="133"/>
      <c r="E162" s="140"/>
      <c r="F162" s="158"/>
      <c r="G162" s="64">
        <f t="shared" si="5"/>
        <v>0</v>
      </c>
      <c r="H162" s="135"/>
      <c r="I162" s="136"/>
    </row>
    <row r="163" spans="2:9" ht="15" hidden="1">
      <c r="B163" s="95">
        <v>143</v>
      </c>
      <c r="C163" s="69"/>
      <c r="D163" s="133"/>
      <c r="E163" s="140"/>
      <c r="F163" s="158"/>
      <c r="G163" s="64">
        <f t="shared" si="5"/>
        <v>0</v>
      </c>
      <c r="H163" s="135"/>
      <c r="I163" s="136"/>
    </row>
    <row r="164" spans="2:9" ht="15" hidden="1">
      <c r="B164" s="95">
        <v>144</v>
      </c>
      <c r="C164" s="69"/>
      <c r="D164" s="133"/>
      <c r="E164" s="140"/>
      <c r="F164" s="158"/>
      <c r="G164" s="64">
        <f t="shared" si="5"/>
        <v>0</v>
      </c>
      <c r="H164" s="135"/>
      <c r="I164" s="136"/>
    </row>
    <row r="165" spans="2:9" ht="16.5" customHeight="1" thickBot="1">
      <c r="B165" s="162"/>
      <c r="C165" s="62"/>
      <c r="D165" s="142"/>
      <c r="E165" s="163"/>
      <c r="F165" s="164"/>
      <c r="G165" s="165">
        <f t="shared" si="5"/>
        <v>0</v>
      </c>
      <c r="H165" s="166"/>
      <c r="I165" s="167"/>
    </row>
    <row r="166" spans="2:9" ht="102.75" customHeight="1" thickBot="1">
      <c r="B166" s="111"/>
      <c r="C166" s="89" t="s">
        <v>213</v>
      </c>
      <c r="D166" s="213"/>
      <c r="E166" s="90"/>
      <c r="F166" s="170"/>
      <c r="G166" s="171">
        <f>SUM(G168:G171)</f>
        <v>19506</v>
      </c>
      <c r="H166" s="172">
        <f aca="true" t="shared" si="6" ref="H142:H205">F166*1.08</f>
        <v>0</v>
      </c>
      <c r="I166" s="150"/>
    </row>
    <row r="167" spans="2:9" ht="80.25" customHeight="1" hidden="1">
      <c r="B167" s="9">
        <v>139</v>
      </c>
      <c r="C167" s="260" t="s">
        <v>210</v>
      </c>
      <c r="D167" s="261"/>
      <c r="E167" s="261"/>
      <c r="F167" s="261"/>
      <c r="G167" s="262"/>
      <c r="H167" s="262"/>
      <c r="I167" s="263"/>
    </row>
    <row r="168" spans="2:9" ht="75">
      <c r="B168" s="10">
        <v>140</v>
      </c>
      <c r="C168" s="69" t="s">
        <v>130</v>
      </c>
      <c r="D168" s="133" t="s">
        <v>4</v>
      </c>
      <c r="E168" s="133">
        <v>120</v>
      </c>
      <c r="F168" s="55">
        <v>11.6</v>
      </c>
      <c r="G168" s="61">
        <f>E168*F168</f>
        <v>1392</v>
      </c>
      <c r="H168" s="135"/>
      <c r="I168" s="49"/>
    </row>
    <row r="169" spans="2:9" ht="45" customHeight="1">
      <c r="B169" s="10">
        <v>141</v>
      </c>
      <c r="C169" s="69" t="s">
        <v>211</v>
      </c>
      <c r="D169" s="133" t="s">
        <v>4</v>
      </c>
      <c r="E169" s="133">
        <v>127</v>
      </c>
      <c r="F169" s="55">
        <v>6</v>
      </c>
      <c r="G169" s="61">
        <f>E169*F169</f>
        <v>762</v>
      </c>
      <c r="H169" s="135"/>
      <c r="I169" s="49"/>
    </row>
    <row r="170" spans="2:9" ht="45.75" customHeight="1">
      <c r="B170" s="10">
        <v>142</v>
      </c>
      <c r="C170" s="259" t="s">
        <v>214</v>
      </c>
      <c r="D170" s="133" t="s">
        <v>1</v>
      </c>
      <c r="E170" s="133">
        <v>201</v>
      </c>
      <c r="F170" s="55">
        <v>39</v>
      </c>
      <c r="G170" s="61">
        <f>E170*F170</f>
        <v>7839</v>
      </c>
      <c r="H170" s="135"/>
      <c r="I170" s="49"/>
    </row>
    <row r="171" spans="2:9" ht="48" customHeight="1">
      <c r="B171" s="10">
        <v>143</v>
      </c>
      <c r="C171" s="69" t="s">
        <v>212</v>
      </c>
      <c r="D171" s="133" t="s">
        <v>1</v>
      </c>
      <c r="E171" s="133">
        <v>302</v>
      </c>
      <c r="F171" s="55">
        <v>31.5</v>
      </c>
      <c r="G171" s="61">
        <f>E171*F171</f>
        <v>9513</v>
      </c>
      <c r="H171" s="135"/>
      <c r="I171" s="49"/>
    </row>
    <row r="172" spans="2:9" ht="16.5" customHeight="1">
      <c r="B172" s="10"/>
      <c r="C172" s="179"/>
      <c r="D172" s="10"/>
      <c r="E172" s="3"/>
      <c r="F172" s="180"/>
      <c r="G172" s="180"/>
      <c r="H172" s="52"/>
      <c r="I172" s="49"/>
    </row>
    <row r="173" spans="2:9" ht="21.75" customHeight="1" thickBot="1">
      <c r="B173" s="205"/>
      <c r="C173" s="173" t="s">
        <v>132</v>
      </c>
      <c r="D173" s="174"/>
      <c r="E173" s="174"/>
      <c r="F173" s="175"/>
      <c r="G173" s="176">
        <f>SUM(G174:G186)</f>
        <v>38988.63999999999</v>
      </c>
      <c r="H173" s="177">
        <f t="shared" si="6"/>
        <v>0</v>
      </c>
      <c r="I173" s="178"/>
    </row>
    <row r="174" spans="2:9" ht="17.25" customHeight="1">
      <c r="B174" s="95">
        <v>144</v>
      </c>
      <c r="C174" s="34" t="s">
        <v>131</v>
      </c>
      <c r="D174" s="9" t="s">
        <v>2</v>
      </c>
      <c r="E174" s="9">
        <v>253</v>
      </c>
      <c r="F174" s="33">
        <v>13</v>
      </c>
      <c r="G174" s="45">
        <f>E174*F174</f>
        <v>3289</v>
      </c>
      <c r="H174" s="119"/>
      <c r="I174" s="120"/>
    </row>
    <row r="175" spans="2:9" ht="30">
      <c r="B175" s="95">
        <v>145</v>
      </c>
      <c r="C175" s="4" t="s">
        <v>133</v>
      </c>
      <c r="D175" s="10" t="s">
        <v>1</v>
      </c>
      <c r="E175" s="10">
        <v>480</v>
      </c>
      <c r="F175" s="8">
        <v>17</v>
      </c>
      <c r="G175" s="45">
        <f aca="true" t="shared" si="7" ref="G175:G186">E175*F175</f>
        <v>8160</v>
      </c>
      <c r="H175" s="52"/>
      <c r="I175" s="101"/>
    </row>
    <row r="176" spans="2:9" ht="30">
      <c r="B176" s="95">
        <v>146</v>
      </c>
      <c r="C176" s="4" t="s">
        <v>205</v>
      </c>
      <c r="D176" s="10" t="s">
        <v>1</v>
      </c>
      <c r="E176" s="10">
        <v>480</v>
      </c>
      <c r="F176" s="8">
        <v>26.3</v>
      </c>
      <c r="G176" s="45">
        <f t="shared" si="7"/>
        <v>12624</v>
      </c>
      <c r="H176" s="52"/>
      <c r="I176" s="101"/>
    </row>
    <row r="177" spans="2:9" ht="30">
      <c r="B177" s="95">
        <v>147</v>
      </c>
      <c r="C177" s="4" t="s">
        <v>134</v>
      </c>
      <c r="D177" s="10" t="s">
        <v>1</v>
      </c>
      <c r="E177" s="10">
        <v>253</v>
      </c>
      <c r="F177" s="8">
        <v>14.5</v>
      </c>
      <c r="G177" s="45">
        <f t="shared" si="7"/>
        <v>3668.5</v>
      </c>
      <c r="H177" s="52"/>
      <c r="I177" s="101"/>
    </row>
    <row r="178" spans="2:9" ht="60">
      <c r="B178" s="95">
        <v>148</v>
      </c>
      <c r="C178" s="4" t="s">
        <v>135</v>
      </c>
      <c r="D178" s="10" t="s">
        <v>1</v>
      </c>
      <c r="E178" s="10">
        <v>480</v>
      </c>
      <c r="F178" s="8">
        <v>12</v>
      </c>
      <c r="G178" s="45">
        <f t="shared" si="7"/>
        <v>5760</v>
      </c>
      <c r="H178" s="52"/>
      <c r="I178" s="101"/>
    </row>
    <row r="179" spans="2:13" ht="15">
      <c r="B179" s="95">
        <v>149</v>
      </c>
      <c r="C179" s="4" t="s">
        <v>192</v>
      </c>
      <c r="D179" s="10" t="s">
        <v>2</v>
      </c>
      <c r="E179" s="10">
        <v>25</v>
      </c>
      <c r="F179" s="8">
        <v>11</v>
      </c>
      <c r="G179" s="45">
        <f t="shared" si="7"/>
        <v>275</v>
      </c>
      <c r="H179" s="52"/>
      <c r="I179" s="101"/>
      <c r="J179" s="2"/>
      <c r="K179" s="2"/>
      <c r="L179" s="2"/>
      <c r="M179" s="2"/>
    </row>
    <row r="180" spans="2:13" ht="30">
      <c r="B180" s="95">
        <v>150</v>
      </c>
      <c r="C180" s="4" t="s">
        <v>136</v>
      </c>
      <c r="D180" s="10" t="s">
        <v>1</v>
      </c>
      <c r="E180" s="10">
        <v>227</v>
      </c>
      <c r="F180" s="8">
        <v>13.6</v>
      </c>
      <c r="G180" s="45">
        <f t="shared" si="7"/>
        <v>3087.2</v>
      </c>
      <c r="H180" s="52"/>
      <c r="I180" s="105"/>
      <c r="J180" s="19"/>
      <c r="K180" s="20"/>
      <c r="L180" s="21"/>
      <c r="M180" s="21"/>
    </row>
    <row r="181" spans="2:13" ht="30">
      <c r="B181" s="95">
        <v>151</v>
      </c>
      <c r="C181" s="4" t="s">
        <v>137</v>
      </c>
      <c r="D181" s="10" t="s">
        <v>1</v>
      </c>
      <c r="E181" s="10">
        <v>110</v>
      </c>
      <c r="F181" s="8">
        <v>8</v>
      </c>
      <c r="G181" s="45">
        <f t="shared" si="7"/>
        <v>880</v>
      </c>
      <c r="H181" s="52"/>
      <c r="I181" s="105"/>
      <c r="J181" s="19"/>
      <c r="K181" s="20"/>
      <c r="L181" s="21"/>
      <c r="M181" s="21"/>
    </row>
    <row r="182" spans="2:13" ht="15">
      <c r="B182" s="95">
        <v>152</v>
      </c>
      <c r="C182" s="4" t="s">
        <v>138</v>
      </c>
      <c r="D182" s="10" t="s">
        <v>1</v>
      </c>
      <c r="E182" s="10">
        <v>23.7</v>
      </c>
      <c r="F182" s="8">
        <v>5.7</v>
      </c>
      <c r="G182" s="45">
        <f t="shared" si="7"/>
        <v>135.09</v>
      </c>
      <c r="H182" s="52"/>
      <c r="I182" s="105"/>
      <c r="J182" s="19"/>
      <c r="K182" s="20"/>
      <c r="L182" s="21"/>
      <c r="M182" s="21"/>
    </row>
    <row r="183" spans="2:13" ht="30">
      <c r="B183" s="95">
        <v>153</v>
      </c>
      <c r="C183" s="4" t="s">
        <v>139</v>
      </c>
      <c r="D183" s="10" t="s">
        <v>1</v>
      </c>
      <c r="E183" s="10">
        <v>28</v>
      </c>
      <c r="F183" s="8">
        <v>16.3</v>
      </c>
      <c r="G183" s="45">
        <f t="shared" si="7"/>
        <v>456.40000000000003</v>
      </c>
      <c r="H183" s="52"/>
      <c r="I183" s="101"/>
      <c r="J183" s="2"/>
      <c r="K183" s="2"/>
      <c r="L183" s="2"/>
      <c r="M183" s="2"/>
    </row>
    <row r="184" spans="2:13" ht="18.75">
      <c r="B184" s="95">
        <v>154</v>
      </c>
      <c r="C184" s="4" t="s">
        <v>140</v>
      </c>
      <c r="D184" s="10" t="s">
        <v>81</v>
      </c>
      <c r="E184" s="10">
        <v>20</v>
      </c>
      <c r="F184" s="8">
        <v>14</v>
      </c>
      <c r="G184" s="45">
        <f t="shared" si="7"/>
        <v>280</v>
      </c>
      <c r="H184" s="52"/>
      <c r="I184" s="105"/>
      <c r="J184" s="22"/>
      <c r="K184" s="23"/>
      <c r="L184" s="24"/>
      <c r="M184" s="25"/>
    </row>
    <row r="185" spans="2:13" ht="27" customHeight="1">
      <c r="B185" s="95">
        <v>155</v>
      </c>
      <c r="C185" s="4" t="s">
        <v>141</v>
      </c>
      <c r="D185" s="10" t="s">
        <v>1</v>
      </c>
      <c r="E185" s="10">
        <v>5.5</v>
      </c>
      <c r="F185" s="8">
        <v>24.4</v>
      </c>
      <c r="G185" s="45">
        <f t="shared" si="7"/>
        <v>134.2</v>
      </c>
      <c r="H185" s="52"/>
      <c r="I185" s="105"/>
      <c r="J185" s="22"/>
      <c r="K185" s="23"/>
      <c r="L185" s="24"/>
      <c r="M185" s="25"/>
    </row>
    <row r="186" spans="2:13" ht="16.5" customHeight="1">
      <c r="B186" s="95">
        <v>156</v>
      </c>
      <c r="C186" s="4" t="s">
        <v>142</v>
      </c>
      <c r="D186" s="10" t="s">
        <v>4</v>
      </c>
      <c r="E186" s="10">
        <v>14.5</v>
      </c>
      <c r="F186" s="8">
        <v>16.5</v>
      </c>
      <c r="G186" s="45">
        <f t="shared" si="7"/>
        <v>239.25</v>
      </c>
      <c r="H186" s="52"/>
      <c r="I186" s="105"/>
      <c r="J186" s="22"/>
      <c r="K186" s="26"/>
      <c r="L186" s="25"/>
      <c r="M186" s="25"/>
    </row>
    <row r="187" spans="2:13" ht="18.75" hidden="1">
      <c r="B187" s="106"/>
      <c r="C187" s="18"/>
      <c r="D187" s="218"/>
      <c r="E187" s="16"/>
      <c r="F187" s="17"/>
      <c r="G187" s="46"/>
      <c r="H187" s="52"/>
      <c r="I187" s="105"/>
      <c r="J187" s="22"/>
      <c r="K187" s="26"/>
      <c r="L187" s="25"/>
      <c r="M187" s="25"/>
    </row>
    <row r="188" spans="2:13" ht="18.75" hidden="1">
      <c r="B188" s="106"/>
      <c r="C188" s="18"/>
      <c r="D188" s="218"/>
      <c r="E188" s="16"/>
      <c r="F188" s="17"/>
      <c r="G188" s="46"/>
      <c r="H188" s="52"/>
      <c r="I188" s="105"/>
      <c r="J188" s="22"/>
      <c r="K188" s="26"/>
      <c r="L188" s="25"/>
      <c r="M188" s="25"/>
    </row>
    <row r="189" spans="2:13" ht="15.75" thickBot="1">
      <c r="B189" s="107"/>
      <c r="C189" s="30"/>
      <c r="D189" s="219"/>
      <c r="E189" s="31"/>
      <c r="F189" s="32"/>
      <c r="G189" s="47"/>
      <c r="H189" s="125"/>
      <c r="I189" s="126"/>
      <c r="J189" s="2"/>
      <c r="K189" s="2"/>
      <c r="L189" s="2"/>
      <c r="M189" s="2"/>
    </row>
    <row r="190" spans="2:13" ht="16.5" thickBot="1">
      <c r="B190" s="206"/>
      <c r="C190" s="184" t="s">
        <v>193</v>
      </c>
      <c r="D190" s="220"/>
      <c r="E190" s="185"/>
      <c r="F190" s="186"/>
      <c r="G190" s="183">
        <f>SUM(G191:G199)</f>
        <v>21949.583333333332</v>
      </c>
      <c r="H190" s="172"/>
      <c r="I190" s="181"/>
      <c r="J190" s="2"/>
      <c r="K190" s="2"/>
      <c r="L190" s="2"/>
      <c r="M190" s="2"/>
    </row>
    <row r="191" spans="2:13" ht="15">
      <c r="B191" s="209">
        <v>157</v>
      </c>
      <c r="C191" s="187" t="s">
        <v>150</v>
      </c>
      <c r="D191" s="221" t="s">
        <v>180</v>
      </c>
      <c r="E191" s="188">
        <v>2285.5</v>
      </c>
      <c r="F191" s="191"/>
      <c r="G191" s="192"/>
      <c r="H191" s="137"/>
      <c r="I191" s="182"/>
      <c r="J191" s="27"/>
      <c r="K191" s="28"/>
      <c r="L191" s="29"/>
      <c r="M191" s="29"/>
    </row>
    <row r="192" spans="2:13" ht="15">
      <c r="B192" s="209">
        <v>158</v>
      </c>
      <c r="C192" s="189" t="s">
        <v>151</v>
      </c>
      <c r="D192" s="222" t="s">
        <v>180</v>
      </c>
      <c r="E192" s="190">
        <v>59</v>
      </c>
      <c r="F192" s="193">
        <v>3.962962962962963</v>
      </c>
      <c r="G192" s="194">
        <f>E192*F192</f>
        <v>233.8148148148148</v>
      </c>
      <c r="H192" s="57"/>
      <c r="I192" s="108"/>
      <c r="J192" s="29"/>
      <c r="K192" s="28"/>
      <c r="L192" s="29"/>
      <c r="M192" s="29"/>
    </row>
    <row r="193" spans="2:13" ht="15">
      <c r="B193" s="209">
        <v>159</v>
      </c>
      <c r="C193" s="189" t="s">
        <v>152</v>
      </c>
      <c r="D193" s="222" t="s">
        <v>180</v>
      </c>
      <c r="E193" s="190">
        <v>1045.5</v>
      </c>
      <c r="F193" s="193">
        <v>1.4907407407407407</v>
      </c>
      <c r="G193" s="194">
        <f aca="true" t="shared" si="8" ref="G193:G199">E193*F193</f>
        <v>1558.5694444444443</v>
      </c>
      <c r="H193" s="57"/>
      <c r="I193" s="108"/>
      <c r="J193" s="35"/>
      <c r="K193" s="28"/>
      <c r="L193" s="29"/>
      <c r="M193" s="29"/>
    </row>
    <row r="194" spans="2:13" ht="30">
      <c r="B194" s="209">
        <v>160</v>
      </c>
      <c r="C194" s="189" t="s">
        <v>153</v>
      </c>
      <c r="D194" s="222" t="s">
        <v>180</v>
      </c>
      <c r="E194" s="190">
        <v>1104.5</v>
      </c>
      <c r="F194" s="193">
        <v>2.342592592592592</v>
      </c>
      <c r="G194" s="194">
        <f t="shared" si="8"/>
        <v>2587.393518518518</v>
      </c>
      <c r="H194" s="57"/>
      <c r="I194" s="108"/>
      <c r="J194" s="29"/>
      <c r="K194" s="28"/>
      <c r="L194" s="29"/>
      <c r="M194" s="29"/>
    </row>
    <row r="195" spans="2:13" ht="30">
      <c r="B195" s="209">
        <v>161</v>
      </c>
      <c r="C195" s="189" t="s">
        <v>154</v>
      </c>
      <c r="D195" s="222" t="s">
        <v>180</v>
      </c>
      <c r="E195" s="190">
        <v>406</v>
      </c>
      <c r="F195" s="193">
        <v>1.7314814814814814</v>
      </c>
      <c r="G195" s="194">
        <f t="shared" si="8"/>
        <v>702.9814814814814</v>
      </c>
      <c r="H195" s="57"/>
      <c r="I195" s="108"/>
      <c r="J195" s="35"/>
      <c r="K195" s="28"/>
      <c r="L195" s="29"/>
      <c r="M195" s="29"/>
    </row>
    <row r="196" spans="2:13" ht="30">
      <c r="B196" s="209">
        <v>162</v>
      </c>
      <c r="C196" s="189" t="s">
        <v>155</v>
      </c>
      <c r="D196" s="222" t="s">
        <v>180</v>
      </c>
      <c r="E196" s="190">
        <v>373</v>
      </c>
      <c r="F196" s="193">
        <v>20.89814814814815</v>
      </c>
      <c r="G196" s="194">
        <f t="shared" si="8"/>
        <v>7795.009259259259</v>
      </c>
      <c r="H196" s="57"/>
      <c r="I196" s="108"/>
      <c r="J196" s="29"/>
      <c r="K196" s="28"/>
      <c r="L196" s="29"/>
      <c r="M196" s="29"/>
    </row>
    <row r="197" spans="2:13" ht="15">
      <c r="B197" s="209">
        <v>163</v>
      </c>
      <c r="C197" s="189" t="s">
        <v>156</v>
      </c>
      <c r="D197" s="222" t="s">
        <v>180</v>
      </c>
      <c r="E197" s="190">
        <v>48</v>
      </c>
      <c r="F197" s="193">
        <v>18.425925925925924</v>
      </c>
      <c r="G197" s="194">
        <f t="shared" si="8"/>
        <v>884.4444444444443</v>
      </c>
      <c r="H197" s="57"/>
      <c r="I197" s="108"/>
      <c r="J197" s="29"/>
      <c r="K197" s="28"/>
      <c r="L197" s="29"/>
      <c r="M197" s="29"/>
    </row>
    <row r="198" spans="2:13" ht="30">
      <c r="B198" s="209">
        <v>164</v>
      </c>
      <c r="C198" s="189" t="s">
        <v>157</v>
      </c>
      <c r="D198" s="222" t="s">
        <v>180</v>
      </c>
      <c r="E198" s="190">
        <v>1133</v>
      </c>
      <c r="F198" s="193">
        <v>3.6111111111111107</v>
      </c>
      <c r="G198" s="194">
        <f t="shared" si="8"/>
        <v>4091.3888888888882</v>
      </c>
      <c r="H198" s="57"/>
      <c r="I198" s="108"/>
      <c r="J198" s="35"/>
      <c r="K198" s="28"/>
      <c r="L198" s="29"/>
      <c r="M198" s="29"/>
    </row>
    <row r="199" spans="2:13" ht="15">
      <c r="B199" s="209">
        <v>165</v>
      </c>
      <c r="C199" s="189" t="s">
        <v>158</v>
      </c>
      <c r="D199" s="222" t="s">
        <v>180</v>
      </c>
      <c r="E199" s="190">
        <v>841</v>
      </c>
      <c r="F199" s="193">
        <v>4.87037037037037</v>
      </c>
      <c r="G199" s="194">
        <f t="shared" si="8"/>
        <v>4095.9814814814813</v>
      </c>
      <c r="H199" s="57"/>
      <c r="I199" s="108"/>
      <c r="J199" s="29"/>
      <c r="K199" s="28"/>
      <c r="L199" s="29"/>
      <c r="M199" s="29"/>
    </row>
    <row r="200" spans="2:11" ht="16.5" thickBot="1">
      <c r="B200" s="207"/>
      <c r="C200" s="201"/>
      <c r="D200" s="223"/>
      <c r="E200" s="202"/>
      <c r="F200" s="15"/>
      <c r="G200" s="48"/>
      <c r="H200" s="125"/>
      <c r="I200" s="126"/>
      <c r="J200" s="2"/>
      <c r="K200" s="28"/>
    </row>
    <row r="201" spans="2:11" ht="32.25" thickBot="1">
      <c r="B201" s="208"/>
      <c r="C201" s="199" t="s">
        <v>159</v>
      </c>
      <c r="D201" s="224"/>
      <c r="E201" s="200"/>
      <c r="F201" s="195"/>
      <c r="G201" s="196">
        <f>SUM(G202:G213)</f>
        <v>74782.96555555555</v>
      </c>
      <c r="H201" s="121"/>
      <c r="I201" s="197"/>
      <c r="J201" s="2"/>
      <c r="K201" s="28"/>
    </row>
    <row r="202" spans="2:11" ht="15">
      <c r="B202" s="209">
        <v>166</v>
      </c>
      <c r="C202" s="187" t="s">
        <v>160</v>
      </c>
      <c r="D202" s="221" t="s">
        <v>181</v>
      </c>
      <c r="E202" s="188">
        <v>8</v>
      </c>
      <c r="F202" s="156">
        <v>19.583333333333332</v>
      </c>
      <c r="G202" s="198">
        <f>E202*F202</f>
        <v>156.66666666666666</v>
      </c>
      <c r="H202" s="137"/>
      <c r="I202" s="138"/>
      <c r="J202" s="37"/>
      <c r="K202" s="28"/>
    </row>
    <row r="203" spans="2:11" ht="20.25" customHeight="1">
      <c r="B203" s="209">
        <v>167</v>
      </c>
      <c r="C203" s="189" t="s">
        <v>161</v>
      </c>
      <c r="D203" s="222" t="s">
        <v>180</v>
      </c>
      <c r="E203" s="190">
        <v>35.74</v>
      </c>
      <c r="F203" s="55">
        <v>106.21296296296295</v>
      </c>
      <c r="G203" s="198">
        <f aca="true" t="shared" si="9" ref="G203:G213">E203*F203</f>
        <v>3796.051296296296</v>
      </c>
      <c r="H203" s="57"/>
      <c r="I203" s="97"/>
      <c r="J203" s="37"/>
      <c r="K203" s="28"/>
    </row>
    <row r="204" spans="2:11" ht="15">
      <c r="B204" s="209">
        <v>168</v>
      </c>
      <c r="C204" s="189" t="s">
        <v>207</v>
      </c>
      <c r="D204" s="222" t="s">
        <v>181</v>
      </c>
      <c r="E204" s="190">
        <v>564.85</v>
      </c>
      <c r="F204" s="55">
        <v>19.583333333333332</v>
      </c>
      <c r="G204" s="198">
        <f t="shared" si="9"/>
        <v>11061.645833333334</v>
      </c>
      <c r="H204" s="57"/>
      <c r="I204" s="97"/>
      <c r="J204" s="37"/>
      <c r="K204" s="28"/>
    </row>
    <row r="205" spans="2:11" ht="15">
      <c r="B205" s="209">
        <v>169</v>
      </c>
      <c r="C205" s="189" t="s">
        <v>162</v>
      </c>
      <c r="D205" s="222" t="s">
        <v>181</v>
      </c>
      <c r="E205" s="190">
        <v>23.64</v>
      </c>
      <c r="F205" s="55">
        <v>21.86111111111111</v>
      </c>
      <c r="G205" s="198">
        <f t="shared" si="9"/>
        <v>516.7966666666666</v>
      </c>
      <c r="H205" s="57"/>
      <c r="I205" s="97"/>
      <c r="J205" s="37"/>
      <c r="K205" s="28"/>
    </row>
    <row r="206" spans="2:11" ht="15">
      <c r="B206" s="209">
        <v>170</v>
      </c>
      <c r="C206" s="189" t="s">
        <v>163</v>
      </c>
      <c r="D206" s="222" t="s">
        <v>181</v>
      </c>
      <c r="E206" s="190">
        <v>248.59</v>
      </c>
      <c r="F206" s="55">
        <v>19.22222222222222</v>
      </c>
      <c r="G206" s="198">
        <f t="shared" si="9"/>
        <v>4778.452222222222</v>
      </c>
      <c r="H206" s="57"/>
      <c r="I206" s="97"/>
      <c r="J206" s="37"/>
      <c r="K206" s="28"/>
    </row>
    <row r="207" spans="2:12" ht="20.25" customHeight="1">
      <c r="B207" s="209">
        <v>171</v>
      </c>
      <c r="C207" s="189" t="s">
        <v>164</v>
      </c>
      <c r="D207" s="222" t="s">
        <v>3</v>
      </c>
      <c r="E207" s="190">
        <v>620</v>
      </c>
      <c r="F207" s="55">
        <v>1.5</v>
      </c>
      <c r="G207" s="198">
        <f t="shared" si="9"/>
        <v>930</v>
      </c>
      <c r="H207" s="57"/>
      <c r="I207" s="97"/>
      <c r="J207" s="37"/>
      <c r="K207" s="28"/>
      <c r="L207" s="2"/>
    </row>
    <row r="208" spans="2:12" ht="22.5" customHeight="1">
      <c r="B208" s="209">
        <v>172</v>
      </c>
      <c r="C208" s="189" t="s">
        <v>165</v>
      </c>
      <c r="D208" s="222" t="s">
        <v>3</v>
      </c>
      <c r="E208" s="190">
        <v>13333</v>
      </c>
      <c r="F208" s="55">
        <v>1.54</v>
      </c>
      <c r="G208" s="198">
        <f t="shared" si="9"/>
        <v>20532.82</v>
      </c>
      <c r="H208" s="57"/>
      <c r="I208" s="97"/>
      <c r="J208" s="37"/>
      <c r="K208" s="28"/>
      <c r="L208" s="2"/>
    </row>
    <row r="209" spans="2:12" ht="30">
      <c r="B209" s="209">
        <v>173</v>
      </c>
      <c r="C209" s="189" t="s">
        <v>196</v>
      </c>
      <c r="D209" s="222" t="s">
        <v>180</v>
      </c>
      <c r="E209" s="190">
        <v>179.89</v>
      </c>
      <c r="F209" s="55">
        <v>114</v>
      </c>
      <c r="G209" s="198">
        <f t="shared" si="9"/>
        <v>20507.46</v>
      </c>
      <c r="H209" s="57"/>
      <c r="I209" s="97"/>
      <c r="J209" s="54"/>
      <c r="K209" s="28"/>
      <c r="L209" s="2"/>
    </row>
    <row r="210" spans="2:12" ht="30">
      <c r="B210" s="209">
        <v>174</v>
      </c>
      <c r="C210" s="189" t="s">
        <v>197</v>
      </c>
      <c r="D210" s="222" t="s">
        <v>180</v>
      </c>
      <c r="E210" s="190">
        <v>3.56</v>
      </c>
      <c r="F210" s="55">
        <v>114</v>
      </c>
      <c r="G210" s="198">
        <f t="shared" si="9"/>
        <v>405.84000000000003</v>
      </c>
      <c r="H210" s="57"/>
      <c r="I210" s="97"/>
      <c r="J210" s="54"/>
      <c r="K210" s="28"/>
      <c r="L210" s="2"/>
    </row>
    <row r="211" spans="2:12" ht="30">
      <c r="B211" s="209">
        <v>175</v>
      </c>
      <c r="C211" s="189" t="s">
        <v>198</v>
      </c>
      <c r="D211" s="222" t="s">
        <v>180</v>
      </c>
      <c r="E211" s="190">
        <v>53.69</v>
      </c>
      <c r="F211" s="55">
        <v>114</v>
      </c>
      <c r="G211" s="198">
        <f t="shared" si="9"/>
        <v>6120.66</v>
      </c>
      <c r="H211" s="57"/>
      <c r="I211" s="97"/>
      <c r="J211" s="54"/>
      <c r="K211" s="28"/>
      <c r="L211" s="2"/>
    </row>
    <row r="212" spans="2:12" ht="15">
      <c r="B212" s="209">
        <v>176</v>
      </c>
      <c r="C212" s="189" t="s">
        <v>166</v>
      </c>
      <c r="D212" s="222" t="s">
        <v>180</v>
      </c>
      <c r="E212" s="190">
        <v>276.95</v>
      </c>
      <c r="F212" s="55">
        <v>14.814814814814813</v>
      </c>
      <c r="G212" s="198">
        <f t="shared" si="9"/>
        <v>4102.962962962963</v>
      </c>
      <c r="H212" s="57"/>
      <c r="I212" s="97"/>
      <c r="J212" s="37"/>
      <c r="K212" s="28"/>
      <c r="L212" s="2"/>
    </row>
    <row r="213" spans="2:12" ht="15">
      <c r="B213" s="226">
        <v>177</v>
      </c>
      <c r="C213" s="210" t="s">
        <v>167</v>
      </c>
      <c r="D213" s="225" t="s">
        <v>181</v>
      </c>
      <c r="E213" s="211">
        <v>752.23</v>
      </c>
      <c r="F213" s="157">
        <v>2.4907407407407405</v>
      </c>
      <c r="G213" s="212">
        <f t="shared" si="9"/>
        <v>1873.6099074074073</v>
      </c>
      <c r="H213" s="117"/>
      <c r="I213" s="118"/>
      <c r="J213" s="37"/>
      <c r="K213" s="28"/>
      <c r="L213" s="2"/>
    </row>
    <row r="214" spans="2:12" ht="15">
      <c r="B214" s="99"/>
      <c r="C214" s="179"/>
      <c r="D214" s="10"/>
      <c r="E214" s="3"/>
      <c r="F214" s="180"/>
      <c r="G214" s="180"/>
      <c r="H214" s="53"/>
      <c r="I214" s="244"/>
      <c r="J214" s="36"/>
      <c r="K214" s="28"/>
      <c r="L214" s="2"/>
    </row>
    <row r="215" spans="2:11" ht="16.5" thickBot="1">
      <c r="B215" s="227"/>
      <c r="C215" s="173" t="s">
        <v>188</v>
      </c>
      <c r="D215" s="228"/>
      <c r="E215" s="229"/>
      <c r="F215" s="230"/>
      <c r="G215" s="175">
        <f>SUM(G216:G225)</f>
        <v>6536.291666666667</v>
      </c>
      <c r="H215" s="177"/>
      <c r="I215" s="231"/>
      <c r="J215" s="38"/>
      <c r="K215" s="28"/>
    </row>
    <row r="216" spans="2:11" ht="15">
      <c r="B216" s="214">
        <v>178</v>
      </c>
      <c r="C216" s="58" t="s">
        <v>182</v>
      </c>
      <c r="D216" s="128" t="s">
        <v>180</v>
      </c>
      <c r="E216" s="215">
        <v>9.5</v>
      </c>
      <c r="F216" s="156">
        <v>16.435185185185183</v>
      </c>
      <c r="G216" s="198">
        <f>E216*F216</f>
        <v>156.13425925925924</v>
      </c>
      <c r="H216" s="130"/>
      <c r="I216" s="131"/>
      <c r="J216" s="38"/>
      <c r="K216" s="28"/>
    </row>
    <row r="217" spans="2:11" ht="15">
      <c r="B217" s="214">
        <v>179</v>
      </c>
      <c r="C217" s="69" t="s">
        <v>183</v>
      </c>
      <c r="D217" s="133" t="s">
        <v>181</v>
      </c>
      <c r="E217" s="154">
        <v>53.8</v>
      </c>
      <c r="F217" s="55">
        <v>19.583333333333332</v>
      </c>
      <c r="G217" s="56">
        <f aca="true" t="shared" si="10" ref="G217:G225">E217*F217</f>
        <v>1053.5833333333333</v>
      </c>
      <c r="H217" s="135"/>
      <c r="I217" s="136"/>
      <c r="J217" s="38"/>
      <c r="K217" s="28"/>
    </row>
    <row r="218" spans="2:11" ht="15">
      <c r="B218" s="214">
        <v>180</v>
      </c>
      <c r="C218" s="69" t="s">
        <v>184</v>
      </c>
      <c r="D218" s="133" t="s">
        <v>180</v>
      </c>
      <c r="E218" s="154">
        <v>14.3</v>
      </c>
      <c r="F218" s="55">
        <v>110</v>
      </c>
      <c r="G218" s="56">
        <f t="shared" si="10"/>
        <v>1573</v>
      </c>
      <c r="H218" s="135"/>
      <c r="I218" s="136"/>
      <c r="J218" s="38"/>
      <c r="K218" s="28"/>
    </row>
    <row r="219" spans="2:11" ht="30">
      <c r="B219" s="214">
        <v>181</v>
      </c>
      <c r="C219" s="69" t="s">
        <v>186</v>
      </c>
      <c r="D219" s="133" t="s">
        <v>81</v>
      </c>
      <c r="E219" s="154">
        <v>38</v>
      </c>
      <c r="F219" s="55">
        <v>5.277777777777778</v>
      </c>
      <c r="G219" s="56">
        <f t="shared" si="10"/>
        <v>200.55555555555554</v>
      </c>
      <c r="H219" s="135"/>
      <c r="I219" s="136"/>
      <c r="J219" s="38"/>
      <c r="K219" s="28"/>
    </row>
    <row r="220" spans="2:11" ht="30">
      <c r="B220" s="214">
        <v>182</v>
      </c>
      <c r="C220" s="69" t="s">
        <v>187</v>
      </c>
      <c r="D220" s="133" t="s">
        <v>81</v>
      </c>
      <c r="E220" s="154">
        <v>4</v>
      </c>
      <c r="F220" s="55">
        <v>7.287037037037036</v>
      </c>
      <c r="G220" s="56">
        <f t="shared" si="10"/>
        <v>29.148148148148145</v>
      </c>
      <c r="H220" s="135"/>
      <c r="I220" s="136"/>
      <c r="J220" s="38"/>
      <c r="K220" s="28"/>
    </row>
    <row r="221" spans="2:11" ht="30">
      <c r="B221" s="214">
        <v>183</v>
      </c>
      <c r="C221" s="69" t="s">
        <v>189</v>
      </c>
      <c r="D221" s="133" t="s">
        <v>5</v>
      </c>
      <c r="E221" s="154">
        <v>38</v>
      </c>
      <c r="F221" s="55">
        <v>5.203703703703703</v>
      </c>
      <c r="G221" s="56">
        <f t="shared" si="10"/>
        <v>197.74074074074073</v>
      </c>
      <c r="H221" s="135"/>
      <c r="I221" s="136"/>
      <c r="J221" s="38"/>
      <c r="K221" s="28"/>
    </row>
    <row r="222" spans="2:11" ht="15">
      <c r="B222" s="214">
        <v>184</v>
      </c>
      <c r="C222" s="69" t="s">
        <v>190</v>
      </c>
      <c r="D222" s="133" t="s">
        <v>5</v>
      </c>
      <c r="E222" s="154">
        <v>42</v>
      </c>
      <c r="F222" s="55">
        <v>2.5555555555555554</v>
      </c>
      <c r="G222" s="56">
        <f t="shared" si="10"/>
        <v>107.33333333333333</v>
      </c>
      <c r="H222" s="135"/>
      <c r="I222" s="136"/>
      <c r="J222" s="38"/>
      <c r="K222" s="28"/>
    </row>
    <row r="223" spans="2:11" ht="30">
      <c r="B223" s="214">
        <v>185</v>
      </c>
      <c r="C223" s="69" t="s">
        <v>185</v>
      </c>
      <c r="D223" s="133" t="s">
        <v>4</v>
      </c>
      <c r="E223" s="154">
        <v>88</v>
      </c>
      <c r="F223" s="55">
        <v>32.407407407407405</v>
      </c>
      <c r="G223" s="56">
        <f t="shared" si="10"/>
        <v>2851.8518518518517</v>
      </c>
      <c r="H223" s="135"/>
      <c r="I223" s="136"/>
      <c r="J223" s="38"/>
      <c r="K223" s="28"/>
    </row>
    <row r="224" spans="2:11" ht="45">
      <c r="B224" s="214">
        <v>186</v>
      </c>
      <c r="C224" s="69" t="s">
        <v>209</v>
      </c>
      <c r="D224" s="133" t="s">
        <v>81</v>
      </c>
      <c r="E224" s="154">
        <v>1</v>
      </c>
      <c r="F224" s="55">
        <v>256.48148148148147</v>
      </c>
      <c r="G224" s="56">
        <f t="shared" si="10"/>
        <v>256.48148148148147</v>
      </c>
      <c r="H224" s="135"/>
      <c r="I224" s="136"/>
      <c r="J224" s="38"/>
      <c r="K224" s="28"/>
    </row>
    <row r="225" spans="2:11" ht="45">
      <c r="B225" s="214">
        <v>187</v>
      </c>
      <c r="C225" s="69" t="s">
        <v>208</v>
      </c>
      <c r="D225" s="133" t="s">
        <v>81</v>
      </c>
      <c r="E225" s="154">
        <v>1</v>
      </c>
      <c r="F225" s="55">
        <v>110.46296296296295</v>
      </c>
      <c r="G225" s="56">
        <f t="shared" si="10"/>
        <v>110.46296296296295</v>
      </c>
      <c r="H225" s="135"/>
      <c r="I225" s="136"/>
      <c r="J225" s="39"/>
      <c r="K225" s="39"/>
    </row>
    <row r="226" spans="2:11" ht="16.5" customHeight="1">
      <c r="B226" s="100"/>
      <c r="C226" s="109"/>
      <c r="D226" s="110"/>
      <c r="E226" s="110"/>
      <c r="F226" s="43"/>
      <c r="G226" s="43"/>
      <c r="H226" s="51"/>
      <c r="I226" s="235"/>
      <c r="J226" s="39"/>
      <c r="K226" s="39"/>
    </row>
    <row r="227" spans="2:11" ht="16.5" customHeight="1" thickBot="1">
      <c r="B227" s="100"/>
      <c r="C227" s="266" t="s">
        <v>215</v>
      </c>
      <c r="D227" s="110"/>
      <c r="E227" s="110"/>
      <c r="F227" s="43"/>
      <c r="G227" s="43"/>
      <c r="H227" s="264"/>
      <c r="I227" s="265"/>
      <c r="J227" s="39"/>
      <c r="K227" s="39"/>
    </row>
    <row r="228" spans="2:11" ht="23.25" customHeight="1" thickBot="1">
      <c r="B228" s="168"/>
      <c r="C228" s="245" t="s">
        <v>194</v>
      </c>
      <c r="D228" s="236"/>
      <c r="E228" s="169"/>
      <c r="F228" s="195"/>
      <c r="G228" s="196">
        <f>G12+G66+G77+G101+G166+G173+G190+G201+G215</f>
        <v>265398.48955555557</v>
      </c>
      <c r="H228" s="237"/>
      <c r="I228" s="247"/>
      <c r="J228" s="39"/>
      <c r="K228" s="39"/>
    </row>
    <row r="229" spans="2:11" ht="22.5" customHeight="1" thickBot="1">
      <c r="B229" s="238"/>
      <c r="C229" s="249" t="s">
        <v>203</v>
      </c>
      <c r="D229" s="250"/>
      <c r="E229" s="250"/>
      <c r="F229" s="251"/>
      <c r="G229" s="252"/>
      <c r="H229" s="253"/>
      <c r="I229" s="254">
        <f>I228*0.2</f>
        <v>0</v>
      </c>
      <c r="J229" s="39"/>
      <c r="K229" s="39"/>
    </row>
    <row r="230" spans="2:11" ht="27" customHeight="1" thickBot="1">
      <c r="B230" s="239"/>
      <c r="C230" s="246" t="s">
        <v>195</v>
      </c>
      <c r="D230" s="240"/>
      <c r="E230" s="240"/>
      <c r="F230" s="241"/>
      <c r="G230" s="242">
        <f>G228+G229</f>
        <v>265398.48955555557</v>
      </c>
      <c r="H230" s="243"/>
      <c r="I230" s="248">
        <f>I228+I229</f>
        <v>0</v>
      </c>
      <c r="J230" s="39"/>
      <c r="K230" s="39"/>
    </row>
    <row r="231" spans="2:11" ht="15">
      <c r="B231" s="110"/>
      <c r="C231" s="232"/>
      <c r="D231" s="110"/>
      <c r="E231" s="110"/>
      <c r="F231" s="233"/>
      <c r="G231" s="233"/>
      <c r="H231" s="234"/>
      <c r="I231" s="36"/>
      <c r="J231" s="39"/>
      <c r="K231" s="39"/>
    </row>
    <row r="232" spans="2:11" ht="15">
      <c r="B232" s="110"/>
      <c r="C232" s="232"/>
      <c r="D232" s="110"/>
      <c r="E232" s="110"/>
      <c r="F232" s="233"/>
      <c r="G232" s="233"/>
      <c r="H232" s="234"/>
      <c r="I232" s="36"/>
      <c r="J232" s="39"/>
      <c r="K232" s="39"/>
    </row>
    <row r="233" spans="2:11" ht="15" hidden="1">
      <c r="B233" s="110"/>
      <c r="C233" s="109"/>
      <c r="E233" s="110"/>
      <c r="F233" s="233"/>
      <c r="G233" s="233"/>
      <c r="H233" s="234"/>
      <c r="I233" s="36"/>
      <c r="J233" s="39"/>
      <c r="K233" s="39"/>
    </row>
    <row r="234" spans="3:11" ht="18">
      <c r="C234" s="40"/>
      <c r="D234" s="203"/>
      <c r="F234" s="255"/>
      <c r="G234" s="255"/>
      <c r="H234" s="256"/>
      <c r="I234" s="39"/>
      <c r="J234" s="39"/>
      <c r="K234" s="39"/>
    </row>
    <row r="235" spans="3:11" ht="15">
      <c r="C235" s="40"/>
      <c r="E235" s="41"/>
      <c r="F235" s="42"/>
      <c r="G235" s="42"/>
      <c r="I235" s="39"/>
      <c r="J235" s="39"/>
      <c r="K235" s="39"/>
    </row>
    <row r="236" spans="3:11" ht="18">
      <c r="C236" s="267" t="s">
        <v>216</v>
      </c>
      <c r="D236" s="258"/>
      <c r="F236" s="42"/>
      <c r="G236" s="42"/>
      <c r="I236" s="39"/>
      <c r="J236" s="39"/>
      <c r="K236" s="39"/>
    </row>
    <row r="237" spans="3:11" ht="18">
      <c r="C237" s="257"/>
      <c r="E237" s="257"/>
      <c r="F237" s="42"/>
      <c r="G237" s="42"/>
      <c r="I237" s="39"/>
      <c r="J237" s="39"/>
      <c r="K237" s="39"/>
    </row>
    <row r="238" spans="9:11" ht="15">
      <c r="I238" s="39"/>
      <c r="J238" s="39"/>
      <c r="K238" s="39"/>
    </row>
    <row r="241" ht="18">
      <c r="D241" s="258"/>
    </row>
    <row r="242" ht="18">
      <c r="E242" s="257"/>
    </row>
    <row r="245" spans="5:6" ht="15">
      <c r="E245" s="41"/>
      <c r="F245" s="6"/>
    </row>
    <row r="246" spans="4:6" ht="15">
      <c r="D246" s="5"/>
      <c r="F246" s="6"/>
    </row>
  </sheetData>
  <sheetProtection/>
  <mergeCells count="1">
    <mergeCell ref="C167:I16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57282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</dc:creator>
  <cp:keywords/>
  <dc:description/>
  <cp:lastModifiedBy>user</cp:lastModifiedBy>
  <cp:lastPrinted>2017-04-02T06:52:00Z</cp:lastPrinted>
  <dcterms:created xsi:type="dcterms:W3CDTF">2004-02-08T13:47:45Z</dcterms:created>
  <dcterms:modified xsi:type="dcterms:W3CDTF">2017-05-17T08:44:32Z</dcterms:modified>
  <cp:category/>
  <cp:version/>
  <cp:contentType/>
  <cp:contentStatus/>
</cp:coreProperties>
</file>